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1"/>
  </bookViews>
  <sheets>
    <sheet name="Percentages" sheetId="1" r:id="rId1"/>
    <sheet name="Table 1-1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<sst xmlns="http://schemas.openxmlformats.org/spreadsheetml/2006/main" count="82" uniqueCount="41">
  <si>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</si>
  <si>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</si>
  <si>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</si>
  <si>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</si>
  <si>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</si>
  <si>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</si>
  <si>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</si>
  <si>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</si>
  <si>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</si>
  <si>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</si>
  <si>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</si>
  <si>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</si>
  <si>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</si>
  <si>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</si>
  <si>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</si>
  <si>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</si>
  <si>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</si>
  <si>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</si>
  <si>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</si>
  <si>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</si>
  <si>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</si>
  <si>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t>Total Employed</t>
  </si>
  <si>
    <t>Number</t>
  </si>
  <si>
    <t>Percent</t>
  </si>
  <si>
    <t>Public Administration</t>
  </si>
  <si>
    <t>Table 1-1.  Economic and Social Characteristics of the United States: 1980-2007</t>
  </si>
  <si>
    <t>Percent change, 1980 to 2007</t>
  </si>
  <si>
    <r>
      <t>Governments</t>
    </r>
    <r>
      <rPr>
        <vertAlign val="superscript"/>
        <sz val="10"/>
        <rFont val="Arial"/>
        <family val="2"/>
      </rPr>
      <t>2</t>
    </r>
  </si>
  <si>
    <r>
      <t>3</t>
    </r>
    <r>
      <rPr>
        <sz val="10"/>
        <rFont val="Arial"/>
        <family val="2"/>
      </rPr>
      <t>81,831</t>
    </r>
  </si>
  <si>
    <r>
      <t>4</t>
    </r>
    <r>
      <rPr>
        <sz val="10"/>
        <rFont val="Arial"/>
        <family val="2"/>
      </rPr>
      <t>85,006</t>
    </r>
  </si>
  <si>
    <r>
      <t>5</t>
    </r>
    <r>
      <rPr>
        <sz val="10"/>
        <rFont val="Arial"/>
        <family val="2"/>
      </rPr>
      <t>87,576</t>
    </r>
  </si>
  <si>
    <r>
      <t xml:space="preserve">5 </t>
    </r>
    <r>
      <rPr>
        <sz val="9"/>
        <rFont val="Arial"/>
        <family val="2"/>
      </rPr>
      <t>2002</t>
    </r>
  </si>
  <si>
    <r>
      <t xml:space="preserve">4 </t>
    </r>
    <r>
      <rPr>
        <sz val="9"/>
        <rFont val="Arial"/>
        <family val="2"/>
      </rPr>
      <t>1992</t>
    </r>
  </si>
  <si>
    <r>
      <t xml:space="preserve">3 </t>
    </r>
    <r>
      <rPr>
        <sz val="9"/>
        <rFont val="Arial"/>
        <family val="2"/>
      </rPr>
      <t>1982</t>
    </r>
  </si>
  <si>
    <r>
      <t xml:space="preserve">1 </t>
    </r>
    <r>
      <rPr>
        <sz val="9"/>
        <rFont val="Arial"/>
        <family val="2"/>
      </rPr>
      <t>Based on the 2002 Census Industry Classification system.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Data for 1990 do not appear in the source document; they are estimated using the Bureau of Labor Statistics crosswalk from the 1990 Census Industry Classification system to the 2002 Census Industry Classification system.</t>
    </r>
  </si>
  <si>
    <r>
      <t xml:space="preserve">2 </t>
    </r>
    <r>
      <rPr>
        <sz val="9"/>
        <rFont val="Arial"/>
        <family val="2"/>
      </rPr>
      <t>Data for governments come from the Census of Governments, which is collected every five years.</t>
    </r>
  </si>
  <si>
    <r>
      <t>Key:</t>
    </r>
    <r>
      <rPr>
        <sz val="9"/>
        <rFont val="Arial"/>
        <family val="2"/>
      </rPr>
      <t xml:space="preserve">  NA = not available; R = revised.</t>
    </r>
  </si>
  <si>
    <t>Median household income (2000 $)</t>
  </si>
  <si>
    <t>Gross domestic product (millions of 2000 $)</t>
  </si>
  <si>
    <r>
      <t>Foreign trade</t>
    </r>
    <r>
      <rPr>
        <sz val="10"/>
        <rFont val="Arial"/>
        <family val="2"/>
      </rPr>
      <t xml:space="preserve"> (millions of 2000 $)</t>
    </r>
  </si>
  <si>
    <r>
      <t xml:space="preserve">Sources: Population: </t>
    </r>
    <r>
      <rPr>
        <sz val="9"/>
        <rFont val="Arial"/>
        <family val="2"/>
      </rPr>
      <t xml:space="preserve">U.S. Department of Commerce, Census Bureau, </t>
    </r>
    <r>
      <rPr>
        <i/>
        <sz val="9"/>
        <rFont val="Arial"/>
        <family val="2"/>
      </rPr>
      <t>Population Profile of the United States</t>
    </r>
    <r>
      <rPr>
        <sz val="9"/>
        <rFont val="Arial"/>
        <family val="2"/>
      </rPr>
      <t xml:space="preserve">, available at www.census.gov/population/www/pop-profile/profile.html as of September 17, 2009. </t>
    </r>
    <r>
      <rPr>
        <b/>
        <sz val="9"/>
        <rFont val="Arial"/>
        <family val="2"/>
      </rPr>
      <t xml:space="preserve">Households: </t>
    </r>
    <r>
      <rPr>
        <sz val="9"/>
        <rFont val="Arial"/>
        <family val="2"/>
      </rPr>
      <t xml:space="preserve">U.S. Department of Commerce, Census Bureau, Families and Living Arrangements, table HH-1, available at www.census.gov/population/www/socdemo/hh-fam.html as of September 17, 2009. </t>
    </r>
    <r>
      <rPr>
        <b/>
        <sz val="9"/>
        <rFont val="Arial"/>
        <family val="2"/>
      </rPr>
      <t xml:space="preserve">Civilian Labor Force: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Labor Force Statistics from the Current Population Survey</t>
    </r>
    <r>
      <rPr>
        <sz val="9"/>
        <rFont val="Arial"/>
        <family val="2"/>
      </rPr>
      <t xml:space="preserve">, available at www.bls.gov/data as of September 17, 2009. </t>
    </r>
    <r>
      <rPr>
        <b/>
        <sz val="9"/>
        <rFont val="Arial"/>
        <family val="2"/>
      </rPr>
      <t xml:space="preserve">Employment: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Current Employment Statistics</t>
    </r>
    <r>
      <rPr>
        <sz val="9"/>
        <rFont val="Arial"/>
        <family val="2"/>
      </rPr>
      <t xml:space="preserve">, available at www.bls.gov/ces as of September 17, 2009. </t>
    </r>
    <r>
      <rPr>
        <b/>
        <sz val="9"/>
        <rFont val="Arial"/>
        <family val="2"/>
      </rPr>
      <t xml:space="preserve">Median household income: </t>
    </r>
    <r>
      <rPr>
        <sz val="9"/>
        <rFont val="Arial"/>
        <family val="2"/>
      </rPr>
      <t xml:space="preserve"> U.S. Department of Commerce, Census Bureau, Historical Income Tables, table H-6, available at www.census.gov/hhes/income/histinc/h06ar.html as of July 30, 2009. </t>
    </r>
    <r>
      <rPr>
        <b/>
        <sz val="9"/>
        <rFont val="Arial"/>
        <family val="2"/>
      </rPr>
      <t xml:space="preserve">Business establishments: </t>
    </r>
    <r>
      <rPr>
        <sz val="9"/>
        <rFont val="Arial"/>
        <family val="2"/>
      </rPr>
      <t xml:space="preserve">U.S. Department of Commerce, Census Bureau, County Business Patterns, available at www.census.gov/epcd/cbp/view/cbpview.html as of August 5, 2009. </t>
    </r>
    <r>
      <rPr>
        <b/>
        <sz val="9"/>
        <rFont val="Arial"/>
        <family val="2"/>
      </rPr>
      <t>Governments: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 Department of Commerce, Census Bureau, </t>
    </r>
    <r>
      <rPr>
        <i/>
        <sz val="9"/>
        <rFont val="Arial"/>
        <family val="2"/>
      </rPr>
      <t>Census of Governments</t>
    </r>
    <r>
      <rPr>
        <sz val="9"/>
        <rFont val="Arial"/>
        <family val="2"/>
      </rPr>
      <t>, available at www.census.gov/govs as of September 17, 2009.</t>
    </r>
    <r>
      <rPr>
        <b/>
        <sz val="9"/>
        <rFont val="Arial"/>
        <family val="2"/>
      </rPr>
      <t xml:space="preserve">Gross domestic product and foreign trade: </t>
    </r>
    <r>
      <rPr>
        <sz val="9"/>
        <rFont val="Arial"/>
        <family val="2"/>
      </rPr>
      <t xml:space="preserve"> U.S. Department of Commerce, Bureau of Economic Analysis, National Income and Product Accounts Tables, tables 1.1.5, 1.1.6, and 4.2.4, available at www.bea.gov/national/FA2004/index.asp as of July 30, 2009.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</si>
</sst>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(R) &quot;#,##0;&quot;(R) &quot;\-#,##0;&quot;(R) &quot;0"/>
    <numFmt numFmtId="166" formatCode="_(* #,##0.0_);_(* \(#,##0.0\);_(* &quot;-&quot;??_);_(@_)"/>
    <numFmt numFmtId="167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6">
      <alignment horizontal="left"/>
      <protection/>
    </xf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>
      <alignment horizontal="left" indent="2"/>
    </xf>
    <xf numFmtId="164" fontId="0" fillId="0" borderId="13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67" fontId="9" fillId="0" borderId="0" xfId="42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>
      <alignment/>
    </xf>
    <xf numFmtId="3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12" xfId="0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0" xfId="42" applyNumberFormat="1" applyFont="1" applyFill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165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7.140625" style="0" customWidth="1"/>
    <col min="3" max="3" width="10.421875" style="0" customWidth="1"/>
  </cols>
  <sheetData>
    <row r="4" spans="3:4" ht="12.75">
      <c r="C4" s="17" t="s">
        <v>22</v>
      </c>
      <c r="D4" s="17" t="s">
        <v>23</v>
      </c>
    </row>
    <row r="5" spans="1:4" ht="15.75">
      <c r="A5" s="17" t="s">
        <v>21</v>
      </c>
      <c r="C5" s="21">
        <v>141730</v>
      </c>
      <c r="D5" s="19">
        <v>100</v>
      </c>
    </row>
    <row r="6" spans="1:4" ht="15.75">
      <c r="A6" s="18" t="s">
        <v>14</v>
      </c>
      <c r="C6" s="20">
        <v>2197</v>
      </c>
      <c r="D6" s="23">
        <f>C6/$C$5*100</f>
        <v>1.550130529880759</v>
      </c>
    </row>
    <row r="7" spans="1:4" ht="15.75">
      <c r="A7" s="18" t="s">
        <v>2</v>
      </c>
      <c r="C7" s="20">
        <v>624</v>
      </c>
      <c r="D7" s="23">
        <f aca="true" t="shared" si="0" ref="D7:D18">C7/$C$5*100</f>
        <v>0.44027375996613277</v>
      </c>
    </row>
    <row r="8" spans="1:4" ht="15.75">
      <c r="A8" s="18" t="s">
        <v>3</v>
      </c>
      <c r="C8" s="20">
        <v>11197</v>
      </c>
      <c r="D8" s="23">
        <f t="shared" si="0"/>
        <v>7.900232837084598</v>
      </c>
    </row>
    <row r="9" spans="1:4" ht="15.75">
      <c r="A9" s="18" t="s">
        <v>4</v>
      </c>
      <c r="C9" s="20">
        <v>16253</v>
      </c>
      <c r="D9" s="23">
        <f t="shared" si="0"/>
        <v>11.46757919988711</v>
      </c>
    </row>
    <row r="10" spans="1:4" ht="15.75">
      <c r="A10" s="18" t="s">
        <v>5</v>
      </c>
      <c r="C10" s="20">
        <v>21404</v>
      </c>
      <c r="D10" s="23">
        <f t="shared" si="0"/>
        <v>15.101954420376773</v>
      </c>
    </row>
    <row r="11" spans="1:4" ht="15.75">
      <c r="A11" s="18" t="s">
        <v>12</v>
      </c>
      <c r="C11" s="20">
        <v>7360</v>
      </c>
      <c r="D11" s="23">
        <f t="shared" si="0"/>
        <v>5.192972553446695</v>
      </c>
    </row>
    <row r="12" spans="1:4" ht="15.75">
      <c r="A12" s="18" t="s">
        <v>15</v>
      </c>
      <c r="C12" s="20">
        <v>3402</v>
      </c>
      <c r="D12" s="23">
        <f t="shared" si="0"/>
        <v>2.4003386721230506</v>
      </c>
    </row>
    <row r="13" spans="1:4" ht="15.75">
      <c r="A13" s="18" t="s">
        <v>13</v>
      </c>
      <c r="C13" s="20">
        <v>10203</v>
      </c>
      <c r="D13" s="23">
        <f t="shared" si="0"/>
        <v>7.198899315600086</v>
      </c>
    </row>
    <row r="14" spans="1:4" ht="15.75">
      <c r="A14" s="18" t="s">
        <v>16</v>
      </c>
      <c r="C14" s="20">
        <v>14294</v>
      </c>
      <c r="D14" s="23">
        <f t="shared" si="0"/>
        <v>10.08537359768574</v>
      </c>
    </row>
    <row r="15" spans="1:4" ht="15.75">
      <c r="A15" s="18" t="s">
        <v>17</v>
      </c>
      <c r="C15" s="20">
        <v>29174</v>
      </c>
      <c r="D15" s="23">
        <f t="shared" si="0"/>
        <v>20.58420941226275</v>
      </c>
    </row>
    <row r="16" spans="1:4" ht="15.75">
      <c r="A16" s="18" t="s">
        <v>18</v>
      </c>
      <c r="C16" s="20">
        <v>12071</v>
      </c>
      <c r="D16" s="23">
        <f t="shared" si="0"/>
        <v>8.516898327806393</v>
      </c>
    </row>
    <row r="17" spans="1:4" ht="15.75">
      <c r="A17" s="18" t="s">
        <v>19</v>
      </c>
      <c r="C17" s="20">
        <v>7020</v>
      </c>
      <c r="D17" s="23">
        <f t="shared" si="0"/>
        <v>4.953079799618994</v>
      </c>
    </row>
    <row r="18" spans="1:4" ht="15.75">
      <c r="A18" s="18" t="s">
        <v>24</v>
      </c>
      <c r="C18" s="20">
        <v>6530</v>
      </c>
      <c r="D18" s="23">
        <f t="shared" si="0"/>
        <v>4.607352007337896</v>
      </c>
    </row>
    <row r="19" spans="3:4" ht="15.75">
      <c r="C19" s="20"/>
      <c r="D19" s="22"/>
    </row>
    <row r="20" spans="3:4" ht="15.75">
      <c r="C20" s="20"/>
      <c r="D20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54" sqref="A54"/>
    </sheetView>
  </sheetViews>
  <sheetFormatPr defaultColWidth="8.8515625" defaultRowHeight="12.75"/>
  <cols>
    <col min="1" max="1" width="50.28125" style="5" customWidth="1"/>
    <col min="2" max="3" width="10.7109375" style="5" bestFit="1" customWidth="1"/>
    <col min="4" max="4" width="11.421875" style="5" customWidth="1"/>
    <col min="5" max="5" width="14.28125" style="5" customWidth="1"/>
    <col min="6" max="7" width="13.28125" style="5" customWidth="1"/>
    <col min="8" max="8" width="8.8515625" style="5" customWidth="1"/>
    <col min="9" max="9" width="13.28125" style="5" bestFit="1" customWidth="1"/>
    <col min="10" max="10" width="10.140625" style="5" bestFit="1" customWidth="1"/>
    <col min="11" max="11" width="8.57421875" style="5" bestFit="1" customWidth="1"/>
    <col min="12" max="16384" width="8.8515625" style="5" customWidth="1"/>
  </cols>
  <sheetData>
    <row r="1" spans="1:7" ht="15.75" customHeight="1">
      <c r="A1" s="45" t="s">
        <v>25</v>
      </c>
      <c r="B1" s="46"/>
      <c r="C1" s="46"/>
      <c r="D1" s="46"/>
      <c r="E1" s="46"/>
      <c r="F1" s="46"/>
      <c r="G1" s="46"/>
    </row>
    <row r="2" spans="1:7" ht="13.5" thickBot="1">
      <c r="A2" s="6"/>
      <c r="B2" s="6"/>
      <c r="C2" s="6"/>
      <c r="D2" s="6"/>
      <c r="E2" s="6"/>
      <c r="F2" s="6"/>
      <c r="G2" s="6"/>
    </row>
    <row r="3" spans="1:7" ht="39" customHeight="1">
      <c r="A3" s="7"/>
      <c r="B3" s="8">
        <v>1980</v>
      </c>
      <c r="C3" s="8">
        <v>1990</v>
      </c>
      <c r="D3" s="8">
        <v>2000</v>
      </c>
      <c r="E3" s="8">
        <v>2006</v>
      </c>
      <c r="F3" s="8">
        <v>2007</v>
      </c>
      <c r="G3" s="34" t="s">
        <v>26</v>
      </c>
    </row>
    <row r="4" spans="1:7" ht="12.75">
      <c r="A4" s="9" t="s">
        <v>8</v>
      </c>
      <c r="B4" s="10">
        <v>226546</v>
      </c>
      <c r="C4" s="10">
        <v>248791</v>
      </c>
      <c r="D4" s="10">
        <v>281425</v>
      </c>
      <c r="E4" s="35">
        <v>298362</v>
      </c>
      <c r="F4" s="36">
        <v>301290</v>
      </c>
      <c r="G4" s="27">
        <v>32.99285796262128</v>
      </c>
    </row>
    <row r="5" spans="1:7" ht="12.75">
      <c r="A5" s="1" t="s">
        <v>9</v>
      </c>
      <c r="B5" s="10">
        <v>80776</v>
      </c>
      <c r="C5" s="10">
        <v>93347</v>
      </c>
      <c r="D5" s="10">
        <v>104705</v>
      </c>
      <c r="E5" s="28">
        <v>114384</v>
      </c>
      <c r="F5" s="28">
        <v>116011</v>
      </c>
      <c r="G5" s="27">
        <v>43.620629890066354</v>
      </c>
    </row>
    <row r="6" spans="1:7" ht="12.75">
      <c r="A6" s="26" t="s">
        <v>37</v>
      </c>
      <c r="B6" s="10">
        <v>35056.785258164564</v>
      </c>
      <c r="C6" s="10">
        <v>38257</v>
      </c>
      <c r="D6" s="10">
        <v>41990</v>
      </c>
      <c r="E6" s="28">
        <v>41168</v>
      </c>
      <c r="F6" s="28">
        <v>41453.53</v>
      </c>
      <c r="G6" s="27">
        <v>18.246809268815266</v>
      </c>
    </row>
    <row r="7" spans="1:7" ht="12.75">
      <c r="A7" s="1" t="s">
        <v>10</v>
      </c>
      <c r="B7" s="10">
        <v>106940</v>
      </c>
      <c r="C7" s="10">
        <v>125840</v>
      </c>
      <c r="D7" s="10">
        <v>142583</v>
      </c>
      <c r="E7" s="28">
        <v>152677</v>
      </c>
      <c r="F7" s="28">
        <v>153836</v>
      </c>
      <c r="G7" s="27">
        <v>0</v>
      </c>
    </row>
    <row r="8" spans="1:7" ht="14.25">
      <c r="A8" s="1" t="s">
        <v>20</v>
      </c>
      <c r="B8" s="10">
        <v>99303</v>
      </c>
      <c r="C8" s="10">
        <v>118793</v>
      </c>
      <c r="D8" s="10">
        <v>136891</v>
      </c>
      <c r="E8" s="28">
        <v>144427</v>
      </c>
      <c r="F8" s="28">
        <v>146047</v>
      </c>
      <c r="G8" s="27">
        <v>47.072092484617784</v>
      </c>
    </row>
    <row r="9" spans="1:7" ht="12.75">
      <c r="A9" s="2" t="s">
        <v>14</v>
      </c>
      <c r="B9" s="3" t="s">
        <v>7</v>
      </c>
      <c r="C9" s="3">
        <v>1.9065652569196578</v>
      </c>
      <c r="D9" s="4">
        <f>2464/D8*100</f>
        <v>1.7999722406878464</v>
      </c>
      <c r="E9" s="29">
        <v>1.527415233993644</v>
      </c>
      <c r="F9" s="11">
        <v>1.4344795475398162</v>
      </c>
      <c r="G9" s="37" t="s">
        <v>7</v>
      </c>
    </row>
    <row r="10" spans="1:7" ht="12.75">
      <c r="A10" s="2" t="s">
        <v>2</v>
      </c>
      <c r="B10" s="3" t="s">
        <v>7</v>
      </c>
      <c r="C10" s="3">
        <v>0.5421206815273755</v>
      </c>
      <c r="D10" s="4">
        <f>475/D8*100</f>
        <v>0.34699140191831457</v>
      </c>
      <c r="E10" s="29">
        <v>0.4756728312573134</v>
      </c>
      <c r="F10" s="11">
        <v>0.5039508100187612</v>
      </c>
      <c r="G10" s="37" t="s">
        <v>7</v>
      </c>
    </row>
    <row r="11" spans="1:7" ht="12.75">
      <c r="A11" s="2" t="s">
        <v>3</v>
      </c>
      <c r="B11" s="3" t="s">
        <v>7</v>
      </c>
      <c r="C11" s="3">
        <v>6.864974914135632</v>
      </c>
      <c r="D11" s="4">
        <f>9931/D8*100</f>
        <v>7.254677078843752</v>
      </c>
      <c r="E11" s="29">
        <v>8.134905523205495</v>
      </c>
      <c r="F11" s="11">
        <v>8.11799022225874</v>
      </c>
      <c r="G11" s="37" t="s">
        <v>7</v>
      </c>
    </row>
    <row r="12" spans="1:7" ht="12.75">
      <c r="A12" s="2" t="s">
        <v>4</v>
      </c>
      <c r="B12" s="3" t="s">
        <v>7</v>
      </c>
      <c r="C12" s="3">
        <v>16.794031584618494</v>
      </c>
      <c r="D12" s="4">
        <f>19644/D8*100</f>
        <v>14.350103366912363</v>
      </c>
      <c r="E12" s="29">
        <v>11.339292514557528</v>
      </c>
      <c r="F12" s="11">
        <v>11.16223655560577</v>
      </c>
      <c r="G12" s="37" t="s">
        <v>7</v>
      </c>
    </row>
    <row r="13" spans="1:7" ht="12.75">
      <c r="A13" s="2" t="s">
        <v>5</v>
      </c>
      <c r="B13" s="3" t="s">
        <v>7</v>
      </c>
      <c r="C13" s="3">
        <v>14.703547376927743</v>
      </c>
      <c r="D13" s="4">
        <f>(4216+15763)/D8*100</f>
        <v>14.594823618791594</v>
      </c>
      <c r="E13" s="29">
        <v>14.767321899644802</v>
      </c>
      <c r="F13" s="11">
        <v>14.335894170329896</v>
      </c>
      <c r="G13" s="37" t="s">
        <v>7</v>
      </c>
    </row>
    <row r="14" spans="1:7" ht="12.75">
      <c r="A14" s="2" t="s">
        <v>12</v>
      </c>
      <c r="B14" s="3" t="s">
        <v>7</v>
      </c>
      <c r="C14" s="3">
        <v>5.146358340628997</v>
      </c>
      <c r="D14" s="4">
        <f>7380/D8*100</f>
        <v>5.391150623488762</v>
      </c>
      <c r="E14" s="29">
        <v>5.161777230019317</v>
      </c>
      <c r="F14" s="11">
        <v>5.238075674787396</v>
      </c>
      <c r="G14" s="37" t="s">
        <v>7</v>
      </c>
    </row>
    <row r="15" spans="1:7" ht="12.75">
      <c r="A15" s="2" t="s">
        <v>15</v>
      </c>
      <c r="B15" s="3" t="s">
        <v>7</v>
      </c>
      <c r="C15" s="3">
        <v>2.914468146003098</v>
      </c>
      <c r="D15" s="4">
        <f>4059/D8*100</f>
        <v>2.9651328429188184</v>
      </c>
      <c r="E15" s="29">
        <v>2.473914157325154</v>
      </c>
      <c r="F15" s="11">
        <v>2.4416964518028568</v>
      </c>
      <c r="G15" s="37" t="s">
        <v>7</v>
      </c>
    </row>
    <row r="16" spans="1:7" ht="12.75">
      <c r="A16" s="2" t="s">
        <v>13</v>
      </c>
      <c r="B16" s="3" t="s">
        <v>7</v>
      </c>
      <c r="C16" s="3">
        <v>7.087206209172335</v>
      </c>
      <c r="D16" s="4">
        <f>9374/D8*100</f>
        <v>6.8477840033311175</v>
      </c>
      <c r="E16" s="29">
        <v>7.263184861556357</v>
      </c>
      <c r="F16" s="11">
        <v>7.181299042767347</v>
      </c>
      <c r="G16" s="37" t="s">
        <v>7</v>
      </c>
    </row>
    <row r="17" spans="1:7" ht="12.75">
      <c r="A17" s="2" t="s">
        <v>16</v>
      </c>
      <c r="B17" s="3" t="s">
        <v>7</v>
      </c>
      <c r="C17" s="3">
        <v>9.42453532224392</v>
      </c>
      <c r="D17" s="4">
        <f>13649/D8*100</f>
        <v>9.970706620595948</v>
      </c>
      <c r="E17" s="29">
        <v>10.294474024939936</v>
      </c>
      <c r="F17" s="11">
        <v>10.695945113183518</v>
      </c>
      <c r="G17" s="37" t="s">
        <v>7</v>
      </c>
    </row>
    <row r="18" spans="1:7" ht="12.75">
      <c r="A18" s="2" t="s">
        <v>17</v>
      </c>
      <c r="B18" s="3" t="s">
        <v>7</v>
      </c>
      <c r="C18" s="3">
        <v>17.519390194625903</v>
      </c>
      <c r="D18" s="4">
        <f>26188/D8*100</f>
        <v>19.13054912302489</v>
      </c>
      <c r="E18" s="29">
        <v>20.72881109487838</v>
      </c>
      <c r="F18" s="11">
        <v>20.99475507716747</v>
      </c>
      <c r="G18" s="37" t="s">
        <v>7</v>
      </c>
    </row>
    <row r="19" spans="1:7" ht="12.75">
      <c r="A19" s="2" t="s">
        <v>18</v>
      </c>
      <c r="B19" s="3" t="s">
        <v>7</v>
      </c>
      <c r="C19" s="3">
        <v>8.048086571486296</v>
      </c>
      <c r="D19" s="4">
        <f>11186/D8*100</f>
        <v>8.171464888122667</v>
      </c>
      <c r="E19" s="29">
        <v>8.409092482707527</v>
      </c>
      <c r="F19" s="11">
        <v>8.500746340194185</v>
      </c>
      <c r="G19" s="37" t="s">
        <v>7</v>
      </c>
    </row>
    <row r="20" spans="1:7" ht="12.75">
      <c r="A20" s="2" t="s">
        <v>19</v>
      </c>
      <c r="B20" s="3" t="s">
        <v>7</v>
      </c>
      <c r="C20" s="3">
        <v>4.304305003703953</v>
      </c>
      <c r="D20" s="4">
        <f>6450/D8*100</f>
        <v>4.7117779839434295</v>
      </c>
      <c r="E20" s="29">
        <v>4.907669618561626</v>
      </c>
      <c r="F20" s="11">
        <v>4.773838379688591</v>
      </c>
      <c r="G20" s="37" t="s">
        <v>7</v>
      </c>
    </row>
    <row r="21" spans="1:7" ht="12.75">
      <c r="A21" s="2" t="s">
        <v>6</v>
      </c>
      <c r="B21" s="3" t="s">
        <v>7</v>
      </c>
      <c r="C21" s="3">
        <v>4.742027240891643</v>
      </c>
      <c r="D21" s="4">
        <f>6113/D8*100</f>
        <v>4.465596715635067</v>
      </c>
      <c r="E21" s="29">
        <v>4.517160918664793</v>
      </c>
      <c r="F21" s="11">
        <v>4.619092614655656</v>
      </c>
      <c r="G21" s="37" t="s">
        <v>7</v>
      </c>
    </row>
    <row r="22" spans="1:7" ht="12.75">
      <c r="A22" s="1" t="s">
        <v>11</v>
      </c>
      <c r="B22" s="12" t="s">
        <v>7</v>
      </c>
      <c r="C22" s="10">
        <v>6176</v>
      </c>
      <c r="D22" s="10">
        <v>7070.048000000001</v>
      </c>
      <c r="E22" s="30">
        <v>7601</v>
      </c>
      <c r="F22" s="38">
        <v>7705</v>
      </c>
      <c r="G22" s="31" t="s">
        <v>7</v>
      </c>
    </row>
    <row r="23" spans="1:7" ht="14.25">
      <c r="A23" s="26" t="s">
        <v>27</v>
      </c>
      <c r="B23" s="13" t="s">
        <v>28</v>
      </c>
      <c r="C23" s="13" t="s">
        <v>29</v>
      </c>
      <c r="D23" s="13" t="s">
        <v>30</v>
      </c>
      <c r="E23" s="31" t="s">
        <v>7</v>
      </c>
      <c r="F23" s="28">
        <v>89527</v>
      </c>
      <c r="G23" s="31" t="s">
        <v>7</v>
      </c>
    </row>
    <row r="24" spans="1:7" ht="12.75">
      <c r="A24" s="32" t="s">
        <v>38</v>
      </c>
      <c r="B24" s="10">
        <v>5161700</v>
      </c>
      <c r="C24" s="10">
        <v>7112500</v>
      </c>
      <c r="D24" s="10">
        <v>9817000</v>
      </c>
      <c r="E24" s="39">
        <v>11294800</v>
      </c>
      <c r="F24" s="40">
        <v>11523900</v>
      </c>
      <c r="G24" s="27">
        <v>123.25784140883817</v>
      </c>
    </row>
    <row r="25" spans="1:7" ht="12.75">
      <c r="A25" s="26" t="s">
        <v>39</v>
      </c>
      <c r="B25" s="10">
        <v>631335.137599888</v>
      </c>
      <c r="C25" s="10">
        <v>1168168.00374874</v>
      </c>
      <c r="D25" s="10">
        <v>2572000</v>
      </c>
      <c r="E25" s="41">
        <v>3246608</v>
      </c>
      <c r="F25" s="42">
        <v>3399774</v>
      </c>
      <c r="G25" s="27">
        <v>438.5</v>
      </c>
    </row>
    <row r="26" spans="1:7" ht="12.75">
      <c r="A26" s="2" t="s">
        <v>0</v>
      </c>
      <c r="B26" s="11">
        <v>74.0271626807835</v>
      </c>
      <c r="C26" s="11">
        <v>71.6324518204007</v>
      </c>
      <c r="D26" s="11">
        <v>78.84136858475894</v>
      </c>
      <c r="E26" s="24">
        <v>79.23651985233208</v>
      </c>
      <c r="F26" s="24">
        <v>78.72476601955786</v>
      </c>
      <c r="G26" s="27">
        <v>6.345783316093234</v>
      </c>
    </row>
    <row r="27" spans="1:7" ht="12.75">
      <c r="A27" s="14" t="s">
        <v>1</v>
      </c>
      <c r="B27" s="15">
        <v>25.972837319216485</v>
      </c>
      <c r="C27" s="15">
        <v>28.367548179599318</v>
      </c>
      <c r="D27" s="15">
        <v>21.158631415241054</v>
      </c>
      <c r="E27" s="24">
        <v>20.763480147667913</v>
      </c>
      <c r="F27" s="24">
        <v>21.27523398044214</v>
      </c>
      <c r="G27" s="27">
        <v>-18.086600555183605</v>
      </c>
    </row>
    <row r="28" spans="1:11" ht="12.75">
      <c r="A28" s="47" t="s">
        <v>36</v>
      </c>
      <c r="B28" s="48"/>
      <c r="C28" s="48"/>
      <c r="D28" s="48"/>
      <c r="E28" s="48"/>
      <c r="F28" s="48"/>
      <c r="G28" s="48"/>
      <c r="I28" s="25"/>
      <c r="J28" s="25"/>
      <c r="K28" s="27"/>
    </row>
    <row r="30" spans="1:7" ht="25.5" customHeight="1">
      <c r="A30" s="49" t="s">
        <v>34</v>
      </c>
      <c r="B30" s="46"/>
      <c r="C30" s="46"/>
      <c r="D30" s="46"/>
      <c r="E30" s="46"/>
      <c r="F30" s="46"/>
      <c r="G30" s="46"/>
    </row>
    <row r="31" spans="1:7" ht="13.5">
      <c r="A31" s="50" t="s">
        <v>35</v>
      </c>
      <c r="B31" s="50"/>
      <c r="C31" s="50"/>
      <c r="D31" s="50"/>
      <c r="E31" s="50"/>
      <c r="F31" s="50"/>
      <c r="G31" s="50"/>
    </row>
    <row r="32" ht="13.5">
      <c r="A32" s="16" t="s">
        <v>33</v>
      </c>
    </row>
    <row r="33" ht="13.5">
      <c r="A33" s="16" t="s">
        <v>32</v>
      </c>
    </row>
    <row r="34" ht="13.5">
      <c r="A34" s="16" t="s">
        <v>31</v>
      </c>
    </row>
    <row r="37" spans="1:12" ht="136.5" customHeight="1">
      <c r="A37" s="43" t="s">
        <v>40</v>
      </c>
      <c r="B37" s="44"/>
      <c r="C37" s="44"/>
      <c r="D37" s="44"/>
      <c r="E37" s="44"/>
      <c r="F37" s="44"/>
      <c r="G37" s="44"/>
      <c r="H37" s="33"/>
      <c r="I37" s="33"/>
      <c r="J37" s="33"/>
      <c r="K37" s="33"/>
      <c r="L37" s="33"/>
    </row>
  </sheetData>
  <sheetProtection/>
  <mergeCells count="5">
    <mergeCell ref="A37:G37"/>
    <mergeCell ref="A1:G1"/>
    <mergeCell ref="A28:G28"/>
    <mergeCell ref="A30:G30"/>
    <mergeCell ref="A31:G31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2009-09-25T20:33:01Z</cp:lastPrinted>
  <dcterms:created xsi:type="dcterms:W3CDTF">2004-02-27T13:58:26Z</dcterms:created>
  <dcterms:modified xsi:type="dcterms:W3CDTF">2009-12-10T22:19:51Z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