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9120" activeTab="0"/>
  </bookViews>
  <sheets>
    <sheet name="Table 5-8M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<sst xmlns="http://schemas.openxmlformats.org/spreadsheetml/2006/main" count="14" uniqueCount="14">
  <si>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Number registered (thousands)</t>
  </si>
  <si>
    <t>1980</t>
  </si>
  <si>
    <t>1990</t>
  </si>
  <si>
    <t>2000</t>
  </si>
  <si>
    <t>2001</t>
  </si>
  <si>
    <t>Fuel consumed (million liters)</t>
  </si>
  <si>
    <t>Average kilometers traveled per vehicle</t>
  </si>
  <si>
    <t>Average kilometers traveled per liter</t>
  </si>
  <si>
    <t>Average fuel consumed per vehicle (liter)</t>
  </si>
  <si>
    <r>
      <t>Key:</t>
    </r>
    <r>
      <rPr>
        <sz val="9"/>
        <rFont val="Arial"/>
        <family val="2"/>
      </rPr>
      <t xml:space="preserve">  R = revised.</t>
    </r>
  </si>
  <si>
    <t>Vehicle kilometers (millions)</t>
  </si>
  <si>
    <r>
      <t>Notes:</t>
    </r>
    <r>
      <rPr>
        <sz val="9"/>
        <rFont val="Arial"/>
        <family val="2"/>
      </rPr>
      <t xml:space="preserve"> 1 kilometer = 0.6214 miles; 1 liter = 0.2642 gallons.</t>
    </r>
  </si>
  <si>
    <t>Table 5-8M.  Single-Unit Truck Fuel Consumption and Travel: 1980-2007</t>
  </si>
  <si>
    <r>
      <t xml:space="preserve">Source: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1, 2009.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</si>
</sst>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#,##0.0"/>
    <numFmt numFmtId="167" formatCode="&quot;(R) &quot;#,##0;&quot;(R) &quot;\-#,##0;&quot;(R) &quot;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5" fontId="4" fillId="0" borderId="3">
      <alignment horizontal="right"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2" fillId="31" borderId="1" applyNumberFormat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0" fontId="0" fillId="33" borderId="10" applyNumberFormat="0" applyFont="0" applyAlignment="0" applyProtection="0"/>
    <xf numFmtId="0" fontId="45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27">
    <xf numFmtId="0" fontId="0" fillId="0" borderId="0" xfId="0" applyAlignment="1">
      <alignment/>
    </xf>
    <xf numFmtId="0" fontId="0" fillId="0" borderId="0" xfId="69" applyFont="1" applyFill="1">
      <alignment horizontal="left"/>
      <protection/>
    </xf>
    <xf numFmtId="3" fontId="0" fillId="0" borderId="0" xfId="69" applyNumberFormat="1" applyFont="1" applyFill="1" applyAlignment="1">
      <alignment horizontal="right"/>
      <protection/>
    </xf>
    <xf numFmtId="0" fontId="13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center"/>
      <protection/>
    </xf>
    <xf numFmtId="0" fontId="12" fillId="0" borderId="0" xfId="69" applyNumberFormat="1" applyFont="1" applyFill="1" applyAlignment="1">
      <alignment horizontal="left" wrapText="1"/>
      <protection/>
    </xf>
    <xf numFmtId="0" fontId="13" fillId="0" borderId="0" xfId="69" applyNumberFormat="1" applyFont="1" applyFill="1" applyAlignment="1">
      <alignment horizontal="left" wrapText="1"/>
      <protection/>
    </xf>
    <xf numFmtId="0" fontId="11" fillId="0" borderId="13" xfId="69" applyFont="1" applyFill="1" applyBorder="1" applyAlignment="1">
      <alignment horizontal="left"/>
      <protection/>
    </xf>
    <xf numFmtId="0" fontId="0" fillId="0" borderId="13" xfId="69" applyFont="1" applyFill="1" applyBorder="1">
      <alignment horizontal="left"/>
      <protection/>
    </xf>
    <xf numFmtId="0" fontId="0" fillId="0" borderId="14" xfId="0" applyFont="1" applyFill="1" applyBorder="1" applyAlignment="1">
      <alignment horizontal="center"/>
    </xf>
    <xf numFmtId="0" fontId="0" fillId="0" borderId="0" xfId="69" applyFont="1" applyFill="1" applyBorder="1">
      <alignment horizontal="left"/>
      <protection/>
    </xf>
    <xf numFmtId="3" fontId="0" fillId="0" borderId="0" xfId="69" applyNumberFormat="1" applyFont="1" applyFill="1" applyBorder="1" applyAlignment="1">
      <alignment horizontal="right" vertical="center"/>
      <protection/>
    </xf>
    <xf numFmtId="3" fontId="0" fillId="0" borderId="13" xfId="69" applyNumberFormat="1" applyFont="1" applyFill="1" applyBorder="1" applyAlignment="1">
      <alignment horizontal="right" vertical="center"/>
      <protection/>
    </xf>
    <xf numFmtId="49" fontId="14" fillId="0" borderId="14" xfId="69" applyNumberFormat="1" applyFont="1" applyFill="1" applyBorder="1" applyAlignment="1">
      <alignment horizontal="right"/>
      <protection/>
    </xf>
    <xf numFmtId="0" fontId="14" fillId="0" borderId="15" xfId="69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166" fontId="0" fillId="0" borderId="0" xfId="69" applyNumberFormat="1" applyFont="1" applyFill="1" applyAlignment="1">
      <alignment horizontal="right"/>
      <protection/>
    </xf>
    <xf numFmtId="3" fontId="0" fillId="0" borderId="13" xfId="69" applyNumberFormat="1" applyFont="1" applyFill="1" applyBorder="1" applyAlignment="1">
      <alignment horizontal="right"/>
      <protection/>
    </xf>
    <xf numFmtId="3" fontId="0" fillId="0" borderId="0" xfId="42" applyNumberFormat="1" applyFont="1" applyFill="1" applyAlignment="1">
      <alignment/>
    </xf>
    <xf numFmtId="3" fontId="0" fillId="0" borderId="13" xfId="42" applyNumberFormat="1" applyFont="1" applyFill="1" applyBorder="1" applyAlignment="1">
      <alignment/>
    </xf>
    <xf numFmtId="166" fontId="0" fillId="0" borderId="0" xfId="69" applyNumberFormat="1" applyFont="1" applyFill="1" applyBorder="1" applyAlignment="1">
      <alignment horizontal="right" vertical="center"/>
      <protection/>
    </xf>
    <xf numFmtId="166" fontId="0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13" xfId="42" applyNumberFormat="1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43A" xfId="48"/>
    <cellStyle name="Data-one deci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Regular" xfId="58"/>
    <cellStyle name="Hed Side_1-43A" xfId="59"/>
    <cellStyle name="Hed Top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Source Hed" xfId="67"/>
    <cellStyle name="Source Superscript" xfId="68"/>
    <cellStyle name="Source Text" xfId="69"/>
    <cellStyle name="Superscript" xfId="70"/>
    <cellStyle name="Superscript- regular" xfId="71"/>
    <cellStyle name="Superscript_1-43A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88" sqref="A88"/>
    </sheetView>
  </sheetViews>
  <sheetFormatPr defaultColWidth="9.140625" defaultRowHeight="12.75"/>
  <cols>
    <col min="1" max="1" width="47.57421875" style="1" customWidth="1"/>
    <col min="2" max="6" width="9.7109375" style="1" customWidth="1"/>
    <col min="7" max="7" width="10.8515625" style="1" customWidth="1"/>
    <col min="8" max="8" width="12.00390625" style="1" bestFit="1" customWidth="1"/>
    <col min="9" max="9" width="10.8515625" style="1" customWidth="1"/>
    <col min="10" max="10" width="13.28125" style="1" bestFit="1" customWidth="1"/>
    <col min="11" max="11" width="11.28125" style="1" bestFit="1" customWidth="1"/>
    <col min="12" max="16384" width="9.140625" style="1" customWidth="1"/>
  </cols>
  <sheetData>
    <row r="1" spans="1:7" ht="17.25" customHeight="1">
      <c r="A1" s="24" t="s">
        <v>12</v>
      </c>
      <c r="B1" s="25"/>
      <c r="C1" s="25"/>
      <c r="D1" s="25"/>
      <c r="E1" s="25"/>
      <c r="F1" s="25"/>
      <c r="G1" s="25"/>
    </row>
    <row r="2" spans="1:6" ht="16.5" thickBot="1">
      <c r="A2" s="7"/>
      <c r="B2" s="7"/>
      <c r="C2" s="7"/>
      <c r="D2" s="7"/>
      <c r="E2" s="7"/>
      <c r="F2" s="8"/>
    </row>
    <row r="3" spans="1:11" s="4" customFormat="1" ht="12.75">
      <c r="A3" s="9"/>
      <c r="B3" s="13" t="s">
        <v>1</v>
      </c>
      <c r="C3" s="13" t="s">
        <v>2</v>
      </c>
      <c r="D3" s="13" t="s">
        <v>3</v>
      </c>
      <c r="E3" s="13" t="s">
        <v>4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</row>
    <row r="4" spans="1:11" ht="12.75">
      <c r="A4" s="10" t="s">
        <v>0</v>
      </c>
      <c r="B4" s="11">
        <v>4373.784</v>
      </c>
      <c r="C4" s="11">
        <v>4486.981</v>
      </c>
      <c r="D4" s="11">
        <v>5926</v>
      </c>
      <c r="E4" s="11">
        <v>5704</v>
      </c>
      <c r="F4" s="2">
        <v>5650.619</v>
      </c>
      <c r="G4" s="2">
        <v>5848.523</v>
      </c>
      <c r="H4" s="2">
        <v>6161.028</v>
      </c>
      <c r="I4" s="2">
        <v>6395.24</v>
      </c>
      <c r="J4" s="18">
        <v>6649.337</v>
      </c>
      <c r="K4" s="18">
        <v>6806.63</v>
      </c>
    </row>
    <row r="5" spans="1:11" ht="12.75">
      <c r="A5" s="10" t="s">
        <v>10</v>
      </c>
      <c r="B5" s="11">
        <f>39813*1.609344</f>
        <v>64072.81267200001</v>
      </c>
      <c r="C5" s="11">
        <f>51901*1.609344</f>
        <v>83526.562944</v>
      </c>
      <c r="D5" s="11">
        <f>70500*1.609344</f>
        <v>113458.75200000001</v>
      </c>
      <c r="E5" s="11">
        <f>72448*1.609344</f>
        <v>116593.75411200001</v>
      </c>
      <c r="F5" s="11">
        <f>75866*1.609344</f>
        <v>122094.49190400001</v>
      </c>
      <c r="G5" s="2">
        <f>77757*1.609344</f>
        <v>125137.761408</v>
      </c>
      <c r="H5" s="2">
        <f>78441*1.609344</f>
        <v>126238.552704</v>
      </c>
      <c r="I5" s="2">
        <f>78496*1.609344</f>
        <v>126327.06662400001</v>
      </c>
      <c r="J5" s="22">
        <v>129295.14000643708</v>
      </c>
      <c r="K5" s="18">
        <v>131886.06372706793</v>
      </c>
    </row>
    <row r="6" spans="1:11" ht="12.75">
      <c r="A6" s="10" t="s">
        <v>5</v>
      </c>
      <c r="B6" s="11">
        <f>6923*3.7854118</f>
        <v>26206.405891399998</v>
      </c>
      <c r="C6" s="11">
        <f>8357*3.7854118</f>
        <v>31634.6864126</v>
      </c>
      <c r="D6" s="11">
        <f>9563*3.7854118</f>
        <v>36199.8930434</v>
      </c>
      <c r="E6" s="11">
        <f>9667*3.7854118</f>
        <v>36593.5758706</v>
      </c>
      <c r="F6" s="11">
        <f>10321*3.7854118</f>
        <v>39069.2351878</v>
      </c>
      <c r="G6" s="2">
        <f>8880.461*3.7854118</f>
        <v>33616.2018588398</v>
      </c>
      <c r="H6" s="2">
        <f>8958.622*3.7854118</f>
        <v>33912.073430539596</v>
      </c>
      <c r="I6" s="2">
        <f>9501.105*3.7854118</f>
        <v>35965.594980039</v>
      </c>
      <c r="J6" s="22">
        <v>37291.362604087815</v>
      </c>
      <c r="K6" s="18">
        <v>37982.990158970475</v>
      </c>
    </row>
    <row r="7" spans="1:11" ht="12.75">
      <c r="A7" s="10" t="s">
        <v>6</v>
      </c>
      <c r="B7" s="11">
        <f aca="true" t="shared" si="0" ref="B7:I7">B5/B4*1000</f>
        <v>14649.285989431579</v>
      </c>
      <c r="C7" s="11">
        <f t="shared" si="0"/>
        <v>18615.314605522068</v>
      </c>
      <c r="D7" s="11">
        <f t="shared" si="0"/>
        <v>19145.925075936553</v>
      </c>
      <c r="E7" s="11">
        <f t="shared" si="0"/>
        <v>20440.700230014027</v>
      </c>
      <c r="F7" s="11">
        <f t="shared" si="0"/>
        <v>21607.277345013</v>
      </c>
      <c r="G7" s="2">
        <f t="shared" si="0"/>
        <v>21396.472478265026</v>
      </c>
      <c r="H7" s="2">
        <f t="shared" si="0"/>
        <v>20489.8521324688</v>
      </c>
      <c r="I7" s="2">
        <f t="shared" si="0"/>
        <v>19753.295673657285</v>
      </c>
      <c r="J7" s="22">
        <v>19444.80205986482</v>
      </c>
      <c r="K7" s="18">
        <v>19375.603476021886</v>
      </c>
    </row>
    <row r="8" spans="1:11" ht="12.75">
      <c r="A8" s="10" t="s">
        <v>7</v>
      </c>
      <c r="B8" s="20">
        <f aca="true" t="shared" si="1" ref="B8:H8">B5/B6</f>
        <v>2.4449294167815054</v>
      </c>
      <c r="C8" s="20">
        <f t="shared" si="1"/>
        <v>2.6403474292298226</v>
      </c>
      <c r="D8" s="20">
        <f t="shared" si="1"/>
        <v>3.134228928908007</v>
      </c>
      <c r="E8" s="20">
        <f t="shared" si="1"/>
        <v>3.186180944007545</v>
      </c>
      <c r="F8" s="20">
        <f t="shared" si="1"/>
        <v>3.1250801638964765</v>
      </c>
      <c r="G8" s="16">
        <f t="shared" si="1"/>
        <v>3.722543133619763</v>
      </c>
      <c r="H8" s="16">
        <f t="shared" si="1"/>
        <v>3.722525340792509</v>
      </c>
      <c r="I8" s="16">
        <f>I5/I6</f>
        <v>3.512442007260324</v>
      </c>
      <c r="J8" s="21">
        <f>J5/J6</f>
        <v>3.467160515938454</v>
      </c>
      <c r="K8" s="21">
        <f>K5/K6</f>
        <v>3.4722401573726622</v>
      </c>
    </row>
    <row r="9" spans="1:11" ht="13.5" thickBot="1">
      <c r="A9" s="8" t="s">
        <v>8</v>
      </c>
      <c r="B9" s="12">
        <f aca="true" t="shared" si="2" ref="B9:H9">B6/B4*1000</f>
        <v>5991.700982810307</v>
      </c>
      <c r="C9" s="12">
        <f t="shared" si="2"/>
        <v>7050.327695303368</v>
      </c>
      <c r="D9" s="12">
        <f t="shared" si="2"/>
        <v>6108.655592878839</v>
      </c>
      <c r="E9" s="12">
        <f t="shared" si="2"/>
        <v>6415.423539726507</v>
      </c>
      <c r="F9" s="12">
        <f t="shared" si="2"/>
        <v>6914.151385503075</v>
      </c>
      <c r="G9" s="17">
        <f t="shared" si="2"/>
        <v>5747.810491441993</v>
      </c>
      <c r="H9" s="17">
        <f t="shared" si="2"/>
        <v>5504.288152973756</v>
      </c>
      <c r="I9" s="17">
        <f>I6/I4*1000</f>
        <v>5623.806922029354</v>
      </c>
      <c r="J9" s="23">
        <f>J6/J4*1000</f>
        <v>5608.282841445367</v>
      </c>
      <c r="K9" s="19">
        <f>K6/K4*1000</f>
        <v>5580.293061172779</v>
      </c>
    </row>
    <row r="10" spans="1:3" ht="12.75" customHeight="1">
      <c r="A10" s="5" t="s">
        <v>9</v>
      </c>
      <c r="B10" s="5"/>
      <c r="C10" s="3"/>
    </row>
    <row r="11" spans="1:3" ht="12.75" customHeight="1">
      <c r="A11" s="5"/>
      <c r="B11" s="5"/>
      <c r="C11" s="3"/>
    </row>
    <row r="12" spans="1:3" ht="12.75" customHeight="1">
      <c r="A12" s="15" t="s">
        <v>11</v>
      </c>
      <c r="B12" s="5"/>
      <c r="C12" s="3"/>
    </row>
    <row r="13" spans="1:3" ht="12.75">
      <c r="A13" s="6"/>
      <c r="B13" s="5"/>
      <c r="C13" s="3"/>
    </row>
    <row r="14" spans="1:7" ht="24.75" customHeight="1">
      <c r="A14" s="26" t="s">
        <v>13</v>
      </c>
      <c r="B14" s="25"/>
      <c r="C14" s="25"/>
      <c r="D14" s="25"/>
      <c r="E14" s="25"/>
      <c r="F14" s="25"/>
      <c r="G14" s="25"/>
    </row>
    <row r="15" spans="2:3" ht="12.75">
      <c r="B15" s="2"/>
      <c r="C15" s="2"/>
    </row>
    <row r="16" spans="2:3" ht="12.75">
      <c r="B16" s="2"/>
      <c r="C16" s="2"/>
    </row>
  </sheetData>
  <sheetProtection/>
  <mergeCells count="2">
    <mergeCell ref="A1:G1"/>
    <mergeCell ref="A14:G14"/>
  </mergeCells>
  <printOptions horizontalCentered="1"/>
  <pageMargins left="1" right="1" top="1" bottom="1" header="0.5" footer="0.5"/>
  <pageSetup fitToHeight="1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2009-04-16T14:23:15Z</cp:lastPrinted>
  <dcterms:created xsi:type="dcterms:W3CDTF">1999-02-12T20:23:24Z</dcterms:created>
  <dcterms:modified xsi:type="dcterms:W3CDTF">2009-12-19T21:29:30Z</dcterms:modified>
  <cp:category/>
  <cp:version/>
  <cp:contentType/>
  <cp:contentStatus/>
</cp:coreProperties>
</file>