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1425" windowWidth="12120" windowHeight="9120" activeTab="0"/>
  </bookViews>
  <sheets>
    <sheet name="Table 5-8M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<sst xmlns="http://schemas.openxmlformats.org/spreadsheetml/2006/main" count="13" uniqueCount="13">
  <si>
    <t>Number registered (thousands)</t>
  </si>
  <si>
    <t>1980</t>
  </si>
  <si>
    <t>1990</t>
  </si>
  <si>
    <t>2000</t>
  </si>
  <si>
    <r>
      <t>Key:</t>
    </r>
    <r>
      <rPr>
        <sz val="9"/>
        <rFont val="Arial"/>
        <family val="2"/>
      </rPr>
      <t xml:space="preserve">  R = revised</t>
    </r>
  </si>
  <si>
    <t>Vehicle-Kilometers (millions)</t>
  </si>
  <si>
    <t>Fuel consumed (million liters)</t>
  </si>
  <si>
    <t>Average kilometers traveled per vehicle</t>
  </si>
  <si>
    <t>Average kilometers traveled per liter</t>
  </si>
  <si>
    <t>Average fuel consumed per vehicle (liter)</t>
  </si>
  <si>
    <r>
      <t>Note:</t>
    </r>
    <r>
      <rPr>
        <sz val="9"/>
        <rFont val="Arial"/>
        <family val="2"/>
      </rPr>
      <t xml:space="preserve"> 1 mile = 1.61 kilometers; 1 gallon = 3.8 liters.</t>
    </r>
  </si>
  <si>
    <r>
      <t>Source:</t>
    </r>
    <r>
      <rPr>
        <sz val="9"/>
        <rFont val="Arial"/>
        <family val="2"/>
      </rPr>
      <t xml:space="preserve"> U.S. Department of Transportation, Federal Highway Administration, </t>
    </r>
    <r>
      <rPr>
        <i/>
        <sz val="9"/>
        <rFont val="Arial"/>
        <family val="2"/>
      </rPr>
      <t>Highway Statistics 2005</t>
    </r>
    <r>
      <rPr>
        <sz val="9"/>
        <rFont val="Arial"/>
        <family val="2"/>
      </rPr>
      <t xml:space="preserve"> (Washington, DC: 2005), table VM-1 and similar tables in earlier editions. </t>
    </r>
  </si>
  <si>
    <t>Table 5-8M.  Single-Unit Truck Fuel Consumption and Travel: 1980-2005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</si>
</sst>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0.0"/>
    <numFmt numFmtId="166" formatCode="0.0_W"/>
    <numFmt numFmtId="167" formatCode="#,##0.0"/>
    <numFmt numFmtId="168" formatCode="#,##0.000"/>
    <numFmt numFmtId="169" formatCode="0.000"/>
    <numFmt numFmtId="170" formatCode="&quot;$&quot;#,##0"/>
    <numFmt numFmtId="171" formatCode="[$-409]h:mm:ss\ AM/PM"/>
    <numFmt numFmtId="172" formatCode="00000"/>
    <numFmt numFmtId="173" formatCode="&quot;(R)&quot;\ #,##0;&quot;(R) -&quot;#,##0;&quot;(R) &quot;\ 0"/>
    <numFmt numFmtId="174" formatCode="#,##0.0_);[Red]\(#,##0.0\)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&quot;(R)&quot;\ #,##0.00;&quot;(R) -&quot;#,##0.00;&quot;(R) &quot;\ 0.00"/>
    <numFmt numFmtId="180" formatCode="&quot;(R)&quot;\ #,##0.0;&quot;(R) -&quot;#,##0.0;&quot;(R) &quot;\ 0.0"/>
    <numFmt numFmtId="181" formatCode="&quot;(R) &quot;#,##0;&quot;(R) &quot;\-#,##0;&quot;(R) &quot;0"/>
    <numFmt numFmtId="182" formatCode="&quot;(R) &quot;#,##0.0;&quot;(R) &quot;\-#,##0.0;&quot;(R) &quot;0.0"/>
  </numFmts>
  <fonts count="1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Helv"/>
      <family val="0"/>
    </font>
    <font>
      <vertAlign val="superscript"/>
      <sz val="12"/>
      <name val="Helv"/>
      <family val="0"/>
    </font>
    <font>
      <sz val="10"/>
      <name val="Helv"/>
      <family val="0"/>
    </font>
    <font>
      <sz val="8"/>
      <name val="Helv"/>
      <family val="0"/>
    </font>
    <font>
      <b/>
      <sz val="9"/>
      <name val="Helv"/>
      <family val="0"/>
    </font>
    <font>
      <b/>
      <sz val="10"/>
      <name val="Helv"/>
      <family val="0"/>
    </font>
    <font>
      <sz val="12"/>
      <name val="Helv"/>
      <family val="0"/>
    </font>
    <font>
      <b/>
      <sz val="14"/>
      <name val="Helv"/>
      <family val="0"/>
    </font>
    <font>
      <b/>
      <sz val="12"/>
      <name val="Helv"/>
      <family val="0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4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" fontId="4" fillId="0" borderId="1" applyAlignment="0">
      <protection/>
    </xf>
    <xf numFmtId="49" fontId="5" fillId="0" borderId="1">
      <alignment horizontal="left" vertical="center"/>
      <protection/>
    </xf>
    <xf numFmtId="164" fontId="6" fillId="0" borderId="2" applyNumberFormat="0">
      <alignment horizontal="right" vertical="center"/>
      <protection/>
    </xf>
    <xf numFmtId="166" fontId="6" fillId="0" borderId="1">
      <alignment horizontal="right"/>
      <protection/>
    </xf>
    <xf numFmtId="0" fontId="8" fillId="0" borderId="1">
      <alignment horizontal="left"/>
      <protection/>
    </xf>
    <xf numFmtId="0" fontId="8" fillId="0" borderId="3">
      <alignment horizontal="right" vertical="center"/>
      <protection/>
    </xf>
    <xf numFmtId="0" fontId="6" fillId="0" borderId="1">
      <alignment horizontal="left" vertical="center"/>
      <protection/>
    </xf>
    <xf numFmtId="0" fontId="9" fillId="0" borderId="3">
      <alignment horizontal="left" vertical="center"/>
      <protection/>
    </xf>
    <xf numFmtId="0" fontId="9" fillId="2" borderId="0">
      <alignment horizontal="centerContinuous" wrapText="1"/>
      <protection/>
    </xf>
    <xf numFmtId="9" fontId="0" fillId="0" borderId="0" applyFont="0" applyFill="0" applyBorder="0" applyAlignment="0" applyProtection="0"/>
    <xf numFmtId="0" fontId="7" fillId="0" borderId="0">
      <alignment horizontal="right"/>
      <protection/>
    </xf>
    <xf numFmtId="0" fontId="5" fillId="0" borderId="0">
      <alignment horizontal="right"/>
      <protection/>
    </xf>
    <xf numFmtId="0" fontId="7" fillId="0" borderId="0">
      <alignment horizontal="left"/>
      <protection/>
    </xf>
    <xf numFmtId="49" fontId="5" fillId="0" borderId="1">
      <alignment horizontal="left" vertical="center"/>
      <protection/>
    </xf>
    <xf numFmtId="49" fontId="10" fillId="0" borderId="1" applyFill="0">
      <alignment horizontal="left" vertical="center"/>
      <protection/>
    </xf>
    <xf numFmtId="49" fontId="5" fillId="0" borderId="3">
      <alignment horizontal="left" vertical="center"/>
      <protection/>
    </xf>
    <xf numFmtId="164" fontId="4" fillId="0" borderId="0" applyNumberFormat="0">
      <alignment horizontal="right"/>
      <protection/>
    </xf>
    <xf numFmtId="0" fontId="8" fillId="3" borderId="0">
      <alignment horizontal="centerContinuous" vertical="center" wrapText="1"/>
      <protection/>
    </xf>
    <xf numFmtId="0" fontId="8" fillId="0" borderId="2">
      <alignment horizontal="left" vertical="center"/>
      <protection/>
    </xf>
    <xf numFmtId="0" fontId="11" fillId="0" borderId="0">
      <alignment horizontal="left" vertical="top"/>
      <protection/>
    </xf>
    <xf numFmtId="0" fontId="9" fillId="0" borderId="0">
      <alignment horizontal="left"/>
      <protection/>
    </xf>
    <xf numFmtId="0" fontId="12" fillId="0" borderId="0">
      <alignment horizontal="left"/>
      <protection/>
    </xf>
    <xf numFmtId="0" fontId="6" fillId="0" borderId="0">
      <alignment horizontal="left"/>
      <protection/>
    </xf>
    <xf numFmtId="0" fontId="11" fillId="0" borderId="0">
      <alignment horizontal="left" vertical="top"/>
      <protection/>
    </xf>
    <xf numFmtId="0" fontId="12" fillId="0" borderId="0">
      <alignment horizontal="left"/>
      <protection/>
    </xf>
    <xf numFmtId="0" fontId="6" fillId="0" borderId="0">
      <alignment horizontal="left"/>
      <protection/>
    </xf>
    <xf numFmtId="49" fontId="4" fillId="0" borderId="1">
      <alignment horizontal="left"/>
      <protection/>
    </xf>
    <xf numFmtId="0" fontId="8" fillId="0" borderId="3">
      <alignment horizontal="left"/>
      <protection/>
    </xf>
    <xf numFmtId="0" fontId="9" fillId="0" borderId="0">
      <alignment horizontal="left" vertical="center"/>
      <protection/>
    </xf>
  </cellStyleXfs>
  <cellXfs count="25">
    <xf numFmtId="0" fontId="0" fillId="0" borderId="0" xfId="0" applyAlignment="1">
      <alignment/>
    </xf>
    <xf numFmtId="0" fontId="0" fillId="0" borderId="0" xfId="31" applyFont="1" applyFill="1">
      <alignment horizontal="left"/>
      <protection/>
    </xf>
    <xf numFmtId="3" fontId="0" fillId="0" borderId="0" xfId="31" applyNumberFormat="1" applyFont="1" applyFill="1" applyAlignment="1">
      <alignment horizontal="right"/>
      <protection/>
    </xf>
    <xf numFmtId="0" fontId="15" fillId="0" borderId="0" xfId="31" applyFont="1" applyFill="1" applyAlignment="1">
      <alignment horizontal="left"/>
      <protection/>
    </xf>
    <xf numFmtId="0" fontId="0" fillId="0" borderId="0" xfId="31" applyFont="1" applyFill="1" applyAlignment="1">
      <alignment horizontal="center"/>
      <protection/>
    </xf>
    <xf numFmtId="0" fontId="14" fillId="0" borderId="0" xfId="31" applyNumberFormat="1" applyFont="1" applyFill="1" applyAlignment="1">
      <alignment horizontal="left" wrapText="1"/>
      <protection/>
    </xf>
    <xf numFmtId="0" fontId="15" fillId="0" borderId="0" xfId="31" applyNumberFormat="1" applyFont="1" applyFill="1" applyAlignment="1">
      <alignment horizontal="left" wrapText="1"/>
      <protection/>
    </xf>
    <xf numFmtId="0" fontId="13" fillId="0" borderId="4" xfId="31" applyFont="1" applyFill="1" applyBorder="1" applyAlignment="1">
      <alignment horizontal="left"/>
      <protection/>
    </xf>
    <xf numFmtId="0" fontId="0" fillId="0" borderId="4" xfId="31" applyFont="1" applyFill="1" applyBorder="1">
      <alignment horizontal="left"/>
      <protection/>
    </xf>
    <xf numFmtId="0" fontId="0" fillId="0" borderId="5" xfId="0" applyFont="1" applyFill="1" applyBorder="1" applyAlignment="1">
      <alignment horizontal="center"/>
    </xf>
    <xf numFmtId="0" fontId="0" fillId="0" borderId="0" xfId="31" applyFont="1" applyFill="1" applyBorder="1">
      <alignment horizontal="left"/>
      <protection/>
    </xf>
    <xf numFmtId="3" fontId="0" fillId="0" borderId="0" xfId="31" applyNumberFormat="1" applyFont="1" applyFill="1" applyBorder="1" applyAlignment="1">
      <alignment horizontal="right" vertical="center"/>
      <protection/>
    </xf>
    <xf numFmtId="165" fontId="0" fillId="0" borderId="0" xfId="31" applyNumberFormat="1" applyFont="1" applyFill="1" applyBorder="1" applyAlignment="1">
      <alignment horizontal="right" vertical="center"/>
      <protection/>
    </xf>
    <xf numFmtId="3" fontId="0" fillId="0" borderId="4" xfId="31" applyNumberFormat="1" applyFont="1" applyFill="1" applyBorder="1" applyAlignment="1">
      <alignment horizontal="right" vertical="center"/>
      <protection/>
    </xf>
    <xf numFmtId="49" fontId="1" fillId="0" borderId="5" xfId="31" applyNumberFormat="1" applyFont="1" applyFill="1" applyBorder="1" applyAlignment="1">
      <alignment horizontal="right"/>
      <protection/>
    </xf>
    <xf numFmtId="0" fontId="1" fillId="0" borderId="6" xfId="31" applyFont="1" applyFill="1" applyBorder="1" applyAlignment="1">
      <alignment horizontal="right"/>
      <protection/>
    </xf>
    <xf numFmtId="0" fontId="14" fillId="0" borderId="0" xfId="0" applyFont="1" applyFill="1" applyAlignment="1">
      <alignment/>
    </xf>
    <xf numFmtId="167" fontId="0" fillId="0" borderId="0" xfId="31" applyNumberFormat="1" applyFont="1" applyFill="1" applyAlignment="1">
      <alignment horizontal="right"/>
      <protection/>
    </xf>
    <xf numFmtId="0" fontId="13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1" fontId="0" fillId="0" borderId="0" xfId="31" applyNumberFormat="1" applyFont="1" applyFill="1" applyAlignment="1">
      <alignment horizontal="right"/>
      <protection/>
    </xf>
    <xf numFmtId="181" fontId="0" fillId="0" borderId="0" xfId="31" applyNumberFormat="1" applyFont="1" applyFill="1" applyAlignment="1">
      <alignment horizontal="right"/>
      <protection/>
    </xf>
    <xf numFmtId="181" fontId="0" fillId="0" borderId="4" xfId="31" applyNumberFormat="1" applyFont="1" applyFill="1" applyBorder="1" applyAlignment="1">
      <alignment horizontal="right"/>
      <protection/>
    </xf>
    <xf numFmtId="3" fontId="0" fillId="0" borderId="4" xfId="31" applyNumberFormat="1" applyFont="1" applyFill="1" applyBorder="1" applyAlignment="1">
      <alignment horizontal="right"/>
      <protection/>
    </xf>
    <xf numFmtId="0" fontId="14" fillId="0" borderId="0" xfId="0" applyFont="1" applyFill="1" applyAlignment="1">
      <alignment wrapText="1"/>
    </xf>
  </cellXfs>
  <cellStyles count="34">
    <cellStyle name="Normal" xfId="0"/>
    <cellStyle name="Comma" xfId="15"/>
    <cellStyle name="Comma [0]" xfId="16"/>
    <cellStyle name="Currency" xfId="17"/>
    <cellStyle name="Currency [0]" xfId="18"/>
    <cellStyle name="Data" xfId="19"/>
    <cellStyle name="Data Superscript" xfId="20"/>
    <cellStyle name="Data_1-43A" xfId="21"/>
    <cellStyle name="Data-one deci" xfId="22"/>
    <cellStyle name="Hed Side" xfId="23"/>
    <cellStyle name="Hed Side bold" xfId="24"/>
    <cellStyle name="Hed Side Regular" xfId="25"/>
    <cellStyle name="Hed Side_1-43A" xfId="26"/>
    <cellStyle name="Hed Top" xfId="27"/>
    <cellStyle name="Percent" xfId="28"/>
    <cellStyle name="Source Hed" xfId="29"/>
    <cellStyle name="Source Superscript" xfId="30"/>
    <cellStyle name="Source Text" xfId="31"/>
    <cellStyle name="Superscript" xfId="32"/>
    <cellStyle name="Superscript- regular" xfId="33"/>
    <cellStyle name="Superscript_1-43A" xfId="34"/>
    <cellStyle name="Table Data" xfId="35"/>
    <cellStyle name="Table Head Top" xfId="36"/>
    <cellStyle name="Table Hed Side" xfId="37"/>
    <cellStyle name="Table Title" xfId="38"/>
    <cellStyle name="Title Text" xfId="39"/>
    <cellStyle name="Title Text 1" xfId="40"/>
    <cellStyle name="Title Text 2" xfId="41"/>
    <cellStyle name="Title-1" xfId="42"/>
    <cellStyle name="Title-2" xfId="43"/>
    <cellStyle name="Title-3" xfId="44"/>
    <cellStyle name="Wrap" xfId="45"/>
    <cellStyle name="Wrap Bold" xfId="46"/>
    <cellStyle name="Wrap Title" xfId="4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tabSelected="1" workbookViewId="0" topLeftCell="A1">
      <selection activeCell="A1" sqref="A1:IV16384"/>
    </sheetView>
  </sheetViews>
  <sheetFormatPr defaultColWidth="9.140625" defaultRowHeight="12.75"/>
  <cols>
    <col min="1" max="1" width="47.57421875" style="1" customWidth="1"/>
    <col min="2" max="4" width="9.7109375" style="1" customWidth="1"/>
    <col min="5" max="5" width="10.7109375" style="1" customWidth="1"/>
    <col min="6" max="6" width="9.7109375" style="1" customWidth="1"/>
    <col min="7" max="7" width="10.8515625" style="1" customWidth="1"/>
    <col min="8" max="8" width="12.00390625" style="1" bestFit="1" customWidth="1"/>
    <col min="9" max="9" width="10.8515625" style="1" customWidth="1"/>
    <col min="10" max="16384" width="9.140625" style="1" customWidth="1"/>
  </cols>
  <sheetData>
    <row r="1" spans="1:7" ht="17.25" customHeight="1">
      <c r="A1" s="18" t="s">
        <v>12</v>
      </c>
      <c r="B1" s="19"/>
      <c r="C1" s="19"/>
      <c r="D1" s="19"/>
      <c r="E1" s="19"/>
      <c r="F1" s="19"/>
      <c r="G1" s="19"/>
    </row>
    <row r="2" spans="1:6" ht="16.5" thickBot="1">
      <c r="A2" s="7"/>
      <c r="B2" s="7"/>
      <c r="C2" s="7"/>
      <c r="D2" s="7"/>
      <c r="E2" s="7"/>
      <c r="F2" s="8"/>
    </row>
    <row r="3" spans="1:6" s="4" customFormat="1" ht="12.75">
      <c r="A3" s="9"/>
      <c r="B3" s="14" t="s">
        <v>1</v>
      </c>
      <c r="C3" s="14" t="s">
        <v>2</v>
      </c>
      <c r="D3" s="14" t="s">
        <v>3</v>
      </c>
      <c r="E3" s="15">
        <v>2004</v>
      </c>
      <c r="F3" s="15">
        <v>2005</v>
      </c>
    </row>
    <row r="4" spans="1:6" ht="12.75">
      <c r="A4" s="10" t="s">
        <v>0</v>
      </c>
      <c r="B4" s="11">
        <v>4373.784</v>
      </c>
      <c r="C4" s="11">
        <v>4486.981</v>
      </c>
      <c r="D4" s="11">
        <v>5926</v>
      </c>
      <c r="E4" s="2">
        <v>6161.028</v>
      </c>
      <c r="F4" s="20">
        <v>6395.24</v>
      </c>
    </row>
    <row r="5" spans="1:6" ht="12.75">
      <c r="A5" s="10" t="s">
        <v>5</v>
      </c>
      <c r="B5" s="11">
        <f>39813*1.609344</f>
        <v>64072.81267200001</v>
      </c>
      <c r="C5" s="11">
        <f>51901*1.609344</f>
        <v>83526.562944</v>
      </c>
      <c r="D5" s="11">
        <f>70500*1.609344</f>
        <v>113458.75200000001</v>
      </c>
      <c r="E5" s="21">
        <f>78441*1.609344</f>
        <v>126238.552704</v>
      </c>
      <c r="F5" s="2">
        <f>79174*1.609344</f>
        <v>127418.20185600001</v>
      </c>
    </row>
    <row r="6" spans="1:6" ht="12.75">
      <c r="A6" s="10" t="s">
        <v>6</v>
      </c>
      <c r="B6" s="11">
        <f>6923*3.7854118</f>
        <v>26206.405891399998</v>
      </c>
      <c r="C6" s="11">
        <f>8357*3.7854118</f>
        <v>31634.6864126</v>
      </c>
      <c r="D6" s="11">
        <f>9563*3.7854118</f>
        <v>36199.8930434</v>
      </c>
      <c r="E6" s="21">
        <f>8958.622*3.7854118</f>
        <v>33912.073430539596</v>
      </c>
      <c r="F6" s="2">
        <f>9042.283*3.7854118</f>
        <v>34228.76476713939</v>
      </c>
    </row>
    <row r="7" spans="1:6" ht="12.75">
      <c r="A7" s="10" t="s">
        <v>7</v>
      </c>
      <c r="B7" s="11">
        <f>B5/B4*1000</f>
        <v>14649.285989431579</v>
      </c>
      <c r="C7" s="11">
        <f>C5/C4*1000</f>
        <v>18615.314605522068</v>
      </c>
      <c r="D7" s="11">
        <f>D5/D4*1000</f>
        <v>19145.925075936553</v>
      </c>
      <c r="E7" s="21">
        <f>E5/E4*1000</f>
        <v>20489.8521324688</v>
      </c>
      <c r="F7" s="2">
        <f>F5/F4*1000</f>
        <v>19923.912449884603</v>
      </c>
    </row>
    <row r="8" spans="1:6" ht="12.75">
      <c r="A8" s="10" t="s">
        <v>8</v>
      </c>
      <c r="B8" s="12">
        <f>B5/B6</f>
        <v>2.4449294167815054</v>
      </c>
      <c r="C8" s="12">
        <f>C5/C6</f>
        <v>2.6403474292298226</v>
      </c>
      <c r="D8" s="12">
        <f>D5/D6</f>
        <v>3.134228928908007</v>
      </c>
      <c r="E8" s="17">
        <f>E5/E6</f>
        <v>3.722525340792509</v>
      </c>
      <c r="F8" s="17">
        <f>F5/F6</f>
        <v>3.722547474991712</v>
      </c>
    </row>
    <row r="9" spans="1:6" ht="13.5" thickBot="1">
      <c r="A9" s="8" t="s">
        <v>9</v>
      </c>
      <c r="B9" s="13">
        <f>B6/B4*1000</f>
        <v>5991.700982810307</v>
      </c>
      <c r="C9" s="13">
        <f>C6/C4*1000</f>
        <v>7050.327695303368</v>
      </c>
      <c r="D9" s="13">
        <f>D6/D4*1000</f>
        <v>6108.655592878839</v>
      </c>
      <c r="E9" s="22">
        <f>E6/E4*1000</f>
        <v>5504.288152973756</v>
      </c>
      <c r="F9" s="23">
        <f>F6/F4*1000</f>
        <v>5352.225212367229</v>
      </c>
    </row>
    <row r="10" spans="1:3" ht="12.75" customHeight="1">
      <c r="A10" s="5" t="s">
        <v>4</v>
      </c>
      <c r="B10" s="5"/>
      <c r="C10" s="3"/>
    </row>
    <row r="11" spans="1:3" ht="12.75" customHeight="1">
      <c r="A11" s="5"/>
      <c r="B11" s="5"/>
      <c r="C11" s="3"/>
    </row>
    <row r="12" spans="1:3" ht="12.75" customHeight="1">
      <c r="A12" s="16" t="s">
        <v>10</v>
      </c>
      <c r="B12" s="5"/>
      <c r="C12" s="3"/>
    </row>
    <row r="13" spans="1:3" ht="12.75">
      <c r="A13" s="6"/>
      <c r="B13" s="5"/>
      <c r="C13" s="3"/>
    </row>
    <row r="14" spans="1:7" ht="24.75" customHeight="1">
      <c r="A14" s="24" t="s">
        <v>11</v>
      </c>
      <c r="B14" s="19"/>
      <c r="C14" s="19"/>
      <c r="D14" s="19"/>
      <c r="E14" s="19"/>
      <c r="F14" s="19"/>
      <c r="G14" s="19"/>
    </row>
    <row r="15" spans="2:3" ht="12.75">
      <c r="B15" s="2"/>
      <c r="C15" s="2"/>
    </row>
    <row r="16" spans="2:3" ht="12.75">
      <c r="B16" s="2"/>
      <c r="C16" s="2"/>
    </row>
  </sheetData>
  <mergeCells count="2">
    <mergeCell ref="A1:G1"/>
    <mergeCell ref="A14:G14"/>
  </mergeCells>
  <printOptions horizontalCentered="1"/>
  <pageMargins left="1" right="1" top="1" bottom="1" header="0.5" footer="0.5"/>
  <pageSetup fitToHeight="1" fitToWidth="1" horizontalDpi="300" verticalDpi="300" orientation="portrait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DTS-49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Maccalous</dc:creator>
  <cp:keywords/>
  <dc:description/>
  <cp:lastModifiedBy>Sharon Kim</cp:lastModifiedBy>
  <cp:lastPrinted>2007-10-02T21:10:08Z</cp:lastPrinted>
  <dcterms:created xsi:type="dcterms:W3CDTF">1999-02-12T20:23:24Z</dcterms:created>
  <dcterms:modified xsi:type="dcterms:W3CDTF">2007-11-29T20:29:02Z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