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9720" windowHeight="6345" activeTab="0"/>
  </bookViews>
  <sheets>
    <sheet name="Data for Figure 5-1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_xlnm.Print_Area" localSheetId="0">'Data for Figure 5-1'!$A$1:$K$13</definedName>
    <definedName name="Sum_T2">'[1]1997  Table 1a Modified'!#REF!</definedName>
    <definedName name="Sum_TTM">'[1]1997  Table 1a Modified'!#REF!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<sst xmlns="http://schemas.openxmlformats.org/spreadsheetml/2006/main" count="13" uniqueCount="13">
  <si>
    <t>2001</t>
  </si>
  <si>
    <t>1980</t>
  </si>
  <si>
    <t>1990</t>
  </si>
  <si>
    <t>2000</t>
  </si>
  <si>
    <t>Truck (thousand gallons)</t>
  </si>
  <si>
    <t>Water (thousand gallons)</t>
  </si>
  <si>
    <t>Pipeline (natural gas only) (million cubic feet)</t>
  </si>
  <si>
    <t>Class I Rail (Distillate/diesel fuel) (million gallons)</t>
  </si>
  <si>
    <r>
      <t>Sources: Highway:</t>
    </r>
    <r>
      <rPr>
        <sz val="9"/>
        <rFont val="Arial"/>
        <family val="2"/>
      </rPr>
      <t xml:space="preserve">  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 VM-1, available at www.fhwa.dot.gov/policyinformation/statistics/2007/ as of April 20, 2009. </t>
    </r>
    <r>
      <rPr>
        <b/>
        <sz val="9"/>
        <rFont val="Arial"/>
        <family val="2"/>
      </rPr>
      <t>Rail:</t>
    </r>
    <r>
      <rPr>
        <sz val="9"/>
        <rFont val="Arial"/>
        <family val="2"/>
      </rPr>
      <t xml:space="preserve"> Association of American Railroads, </t>
    </r>
    <r>
      <rPr>
        <i/>
        <sz val="9"/>
        <rFont val="Arial"/>
        <family val="2"/>
      </rPr>
      <t>Railroad Facts</t>
    </r>
    <r>
      <rPr>
        <sz val="9"/>
        <rFont val="Arial"/>
        <family val="2"/>
      </rPr>
      <t xml:space="preserve"> (Washington, DC: annual issues), p. 40. </t>
    </r>
    <r>
      <rPr>
        <b/>
        <sz val="9"/>
        <rFont val="Arial"/>
        <family val="2"/>
      </rPr>
      <t xml:space="preserve">Water:  </t>
    </r>
    <r>
      <rPr>
        <sz val="9"/>
        <rFont val="Arial"/>
        <family val="2"/>
      </rPr>
      <t xml:space="preserve">U.S. Department of Energy, Energy Information Administration, </t>
    </r>
    <r>
      <rPr>
        <i/>
        <sz val="9"/>
        <rFont val="Arial"/>
        <family val="2"/>
      </rPr>
      <t xml:space="preserve">Fuel Oil and Kerosene Sales 2007 </t>
    </r>
    <r>
      <rPr>
        <sz val="9"/>
        <rFont val="Arial"/>
        <family val="2"/>
      </rPr>
      <t xml:space="preserve">(Washington, DC:  2008), tables 2, 4, and similar tables in earlier editions; U.S. Department of Transportation, Federal Highway Administration, </t>
    </r>
    <r>
      <rPr>
        <i/>
        <sz val="9"/>
        <rFont val="Arial"/>
        <family val="2"/>
      </rPr>
      <t xml:space="preserve">Highway Statistics </t>
    </r>
    <r>
      <rPr>
        <sz val="9"/>
        <rFont val="Arial"/>
        <family val="2"/>
      </rPr>
      <t xml:space="preserve">(Washington, DC: annual issues), table MF-24, available at www.fhwa.dot.gov/policyinformation/statistics/2007/ as of April 20, 2009. </t>
    </r>
    <r>
      <rPr>
        <b/>
        <sz val="9"/>
        <rFont val="Arial"/>
        <family val="2"/>
      </rPr>
      <t>Pipeline:</t>
    </r>
    <r>
      <rPr>
        <sz val="9"/>
        <rFont val="Arial"/>
        <family val="2"/>
      </rPr>
      <t xml:space="preserve"> U.S. Department of Energy, </t>
    </r>
    <r>
      <rPr>
        <i/>
        <sz val="9"/>
        <rFont val="Arial"/>
        <family val="2"/>
      </rPr>
      <t>Natural Gas Annual 2007</t>
    </r>
    <r>
      <rPr>
        <sz val="9"/>
        <rFont val="Arial"/>
        <family val="2"/>
      </rPr>
      <t>, DOE/EIA-0131(07) (Washington, DC: January 2009), table 15 and similar tables in earlier editions.</t>
    </r>
  </si>
  <si>
    <r>
      <t xml:space="preserve">Key:  </t>
    </r>
    <r>
      <rPr>
        <sz val="9"/>
        <rFont val="Arial"/>
        <family val="2"/>
      </rPr>
      <t>R = revised; BTU = British Thermal Unit.</t>
    </r>
  </si>
  <si>
    <t>(trillions of BTUs)</t>
  </si>
  <si>
    <t>Data for Figure 5-1.  Share of Energy Consumption by Freight Transportation Mode: 2007</t>
  </si>
  <si>
    <r>
      <t xml:space="preserve">Note: </t>
    </r>
    <r>
      <rPr>
        <sz val="9"/>
        <rFont val="Arial"/>
        <family val="2"/>
      </rPr>
      <t xml:space="preserve"> Data do not include energy consumed by oil pipelines (crude petroleum and petroleum products) or coal slurry/water slurry pipelines.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</si>
</sst>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_(* #,##0.0_);_(* \(#,##0.0\);_(* &quot;-&quot;??_);_(@_)"/>
    <numFmt numFmtId="167" formatCode="0.0_W"/>
    <numFmt numFmtId="168" formatCode="&quot;(R) &quot;#,##0;&quot;(R) &quot;\-#,##0;&quot;(R) &quot;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8"/>
      <name val="Helv"/>
      <family val="0"/>
    </font>
    <font>
      <vertAlign val="superscript"/>
      <sz val="8"/>
      <name val="Helv"/>
      <family val="0"/>
    </font>
    <font>
      <b/>
      <sz val="14"/>
      <name val="Helv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>
        <color indexed="8"/>
      </bottom>
    </border>
    <border>
      <left/>
      <right/>
      <top style="double"/>
      <bottom/>
    </border>
    <border>
      <left/>
      <right/>
      <top/>
      <bottom style="medium"/>
    </border>
    <border>
      <left/>
      <right/>
      <top style="medium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0" fontId="2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3" fontId="4" fillId="0" borderId="3" applyAlignment="0">
      <protection/>
    </xf>
    <xf numFmtId="165" fontId="4" fillId="0" borderId="3">
      <alignment horizontal="right" vertical="center"/>
      <protection/>
    </xf>
    <xf numFmtId="49" fontId="5" fillId="0" borderId="3">
      <alignment horizontal="left" vertical="center"/>
      <protection/>
    </xf>
    <xf numFmtId="164" fontId="6" fillId="0" borderId="3" applyNumberFormat="0" applyFill="0">
      <alignment horizontal="right"/>
      <protection/>
    </xf>
    <xf numFmtId="165" fontId="4" fillId="0" borderId="3">
      <alignment horizontal="right" vertical="center"/>
      <protection/>
    </xf>
    <xf numFmtId="167" fontId="6" fillId="0" borderId="3">
      <alignment horizontal="right"/>
      <protection/>
    </xf>
    <xf numFmtId="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3">
      <alignment horizontal="left"/>
      <protection/>
    </xf>
    <xf numFmtId="0" fontId="10" fillId="0" borderId="5">
      <alignment horizontal="right" vertical="center"/>
      <protection/>
    </xf>
    <xf numFmtId="0" fontId="11" fillId="0" borderId="3">
      <alignment horizontal="left" vertical="center"/>
      <protection/>
    </xf>
    <xf numFmtId="0" fontId="6" fillId="0" borderId="3">
      <alignment horizontal="left" vertical="center"/>
      <protection/>
    </xf>
    <xf numFmtId="0" fontId="7" fillId="0" borderId="3">
      <alignment horizontal="left" vertical="center"/>
      <protection/>
    </xf>
    <xf numFmtId="0" fontId="12" fillId="0" borderId="3">
      <alignment horizontal="left"/>
      <protection/>
    </xf>
    <xf numFmtId="0" fontId="13" fillId="0" borderId="3">
      <alignment horizontal="left" vertical="center"/>
      <protection/>
    </xf>
    <xf numFmtId="0" fontId="12" fillId="30" borderId="0">
      <alignment horizontal="centerContinuous" wrapText="1"/>
      <protection/>
    </xf>
    <xf numFmtId="49" fontId="12" fillId="30" borderId="6">
      <alignment horizontal="left" vertical="center"/>
      <protection/>
    </xf>
    <xf numFmtId="0" fontId="12" fillId="30" borderId="0">
      <alignment horizontal="centerContinuous" vertical="center" wrapText="1"/>
      <protection/>
    </xf>
    <xf numFmtId="0" fontId="43" fillId="31" borderId="1" applyNumberFormat="0" applyAlignment="0" applyProtection="0"/>
    <xf numFmtId="0" fontId="44" fillId="0" borderId="7" applyNumberFormat="0" applyFill="0" applyAlignment="0" applyProtection="0"/>
    <xf numFmtId="0" fontId="45" fillId="32" borderId="0" applyNumberFormat="0" applyBorder="0" applyAlignment="0" applyProtection="0"/>
    <xf numFmtId="0" fontId="0" fillId="33" borderId="8" applyNumberFormat="0" applyFont="0" applyAlignment="0" applyProtection="0"/>
    <xf numFmtId="0" fontId="46" fillId="27" borderId="9" applyNumberFormat="0" applyAlignment="0" applyProtection="0"/>
    <xf numFmtId="9" fontId="0" fillId="0" borderId="0" applyFont="0" applyFill="0" applyBorder="0" applyAlignment="0" applyProtection="0"/>
    <xf numFmtId="3" fontId="4" fillId="0" borderId="0">
      <alignment horizontal="left" vertical="center"/>
      <protection/>
    </xf>
    <xf numFmtId="0" fontId="2" fillId="0" borderId="0">
      <alignment horizontal="left" vertical="center"/>
      <protection/>
    </xf>
    <xf numFmtId="0" fontId="7" fillId="0" borderId="0">
      <alignment horizontal="right"/>
      <protection/>
    </xf>
    <xf numFmtId="49" fontId="7" fillId="0" borderId="0">
      <alignment horizontal="center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4" fillId="0" borderId="0">
      <alignment horizontal="left" vertical="center"/>
      <protection/>
    </xf>
    <xf numFmtId="49" fontId="5" fillId="0" borderId="3">
      <alignment horizontal="left" vertical="center"/>
      <protection/>
    </xf>
    <xf numFmtId="49" fontId="2" fillId="0" borderId="3" applyFill="0">
      <alignment horizontal="left" vertical="center"/>
      <protection/>
    </xf>
    <xf numFmtId="49" fontId="5" fillId="0" borderId="3">
      <alignment horizontal="left"/>
      <protection/>
    </xf>
    <xf numFmtId="49" fontId="14" fillId="0" borderId="3" applyFill="0">
      <alignment horizontal="left"/>
      <protection/>
    </xf>
    <xf numFmtId="164" fontId="4" fillId="0" borderId="0" applyNumberFormat="0">
      <alignment horizontal="right"/>
      <protection/>
    </xf>
    <xf numFmtId="0" fontId="10" fillId="34" borderId="0">
      <alignment horizontal="centerContinuous" vertical="center" wrapText="1"/>
      <protection/>
    </xf>
    <xf numFmtId="0" fontId="10" fillId="0" borderId="10">
      <alignment horizontal="left" vertical="center"/>
      <protection/>
    </xf>
    <xf numFmtId="0" fontId="15" fillId="0" borderId="0">
      <alignment horizontal="left" vertical="top"/>
      <protection/>
    </xf>
    <xf numFmtId="0" fontId="47" fillId="0" borderId="0" applyNumberFormat="0" applyFill="0" applyBorder="0" applyAlignment="0" applyProtection="0"/>
    <xf numFmtId="0" fontId="12" fillId="0" borderId="0">
      <alignment horizontal="left"/>
      <protection/>
    </xf>
    <xf numFmtId="0" fontId="3" fillId="0" borderId="0">
      <alignment horizontal="left"/>
      <protection/>
    </xf>
    <xf numFmtId="0" fontId="6" fillId="0" borderId="0">
      <alignment horizontal="left"/>
      <protection/>
    </xf>
    <xf numFmtId="0" fontId="15" fillId="0" borderId="0">
      <alignment horizontal="left" vertical="top"/>
      <protection/>
    </xf>
    <xf numFmtId="0" fontId="3" fillId="0" borderId="0">
      <alignment horizontal="left"/>
      <protection/>
    </xf>
    <xf numFmtId="0" fontId="6" fillId="0" borderId="0">
      <alignment horizontal="left"/>
      <protection/>
    </xf>
    <xf numFmtId="0" fontId="0" fillId="0" borderId="11" applyNumberFormat="0" applyFont="0" applyFill="0" applyAlignment="0" applyProtection="0"/>
    <xf numFmtId="0" fontId="48" fillId="0" borderId="0" applyNumberFormat="0" applyFill="0" applyBorder="0" applyAlignment="0" applyProtection="0"/>
    <xf numFmtId="49" fontId="4" fillId="0" borderId="3">
      <alignment horizontal="left"/>
      <protection/>
    </xf>
    <xf numFmtId="0" fontId="10" fillId="0" borderId="5">
      <alignment horizontal="left"/>
      <protection/>
    </xf>
    <xf numFmtId="0" fontId="12" fillId="0" borderId="0">
      <alignment horizontal="left" vertical="center"/>
      <protection/>
    </xf>
    <xf numFmtId="49" fontId="7" fillId="0" borderId="3">
      <alignment horizontal="left"/>
      <protection/>
    </xf>
  </cellStyleXfs>
  <cellXfs count="4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6" fillId="0" borderId="0" xfId="71" applyFont="1" applyFill="1" applyBorder="1" applyAlignment="1">
      <alignment horizontal="center" wrapText="1"/>
      <protection/>
    </xf>
    <xf numFmtId="1" fontId="16" fillId="0" borderId="0" xfId="71" applyNumberFormat="1" applyFont="1" applyFill="1" applyBorder="1" applyAlignment="1">
      <alignment horizontal="center" wrapText="1"/>
      <protection/>
    </xf>
    <xf numFmtId="3" fontId="18" fillId="0" borderId="0" xfId="50" applyNumberFormat="1" applyFont="1" applyFill="1" applyBorder="1" applyAlignment="1">
      <alignment horizontal="right"/>
      <protection/>
    </xf>
    <xf numFmtId="3" fontId="18" fillId="0" borderId="0" xfId="50" applyFont="1" applyFill="1" applyBorder="1" applyAlignment="1">
      <alignment horizontal="right"/>
      <protection/>
    </xf>
    <xf numFmtId="3" fontId="0" fillId="0" borderId="0" xfId="54" applyNumberFormat="1" applyFont="1" applyFill="1" applyBorder="1" applyAlignment="1">
      <alignment horizontal="right"/>
      <protection/>
    </xf>
    <xf numFmtId="3" fontId="0" fillId="0" borderId="0" xfId="90" applyNumberFormat="1" applyFont="1" applyFill="1" applyBorder="1" applyAlignment="1">
      <alignment horizontal="right"/>
      <protection/>
    </xf>
    <xf numFmtId="165" fontId="0" fillId="0" borderId="0" xfId="54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7" fillId="0" borderId="0" xfId="71" applyFont="1" applyFill="1" applyBorder="1" applyAlignment="1">
      <alignment horizontal="center" wrapText="1"/>
      <protection/>
    </xf>
    <xf numFmtId="0" fontId="0" fillId="0" borderId="0" xfId="0" applyFont="1" applyFill="1" applyAlignment="1">
      <alignment horizontal="center"/>
    </xf>
    <xf numFmtId="0" fontId="0" fillId="0" borderId="12" xfId="0" applyFont="1" applyFill="1" applyBorder="1" applyAlignment="1">
      <alignment/>
    </xf>
    <xf numFmtId="3" fontId="0" fillId="0" borderId="0" xfId="50" applyNumberFormat="1" applyFont="1" applyFill="1" applyBorder="1" applyAlignment="1">
      <alignment horizontal="right"/>
      <protection/>
    </xf>
    <xf numFmtId="3" fontId="0" fillId="0" borderId="0" xfId="50" applyFont="1" applyFill="1" applyBorder="1" applyAlignment="1">
      <alignment horizontal="right"/>
      <protection/>
    </xf>
    <xf numFmtId="0" fontId="0" fillId="0" borderId="12" xfId="0" applyFont="1" applyFill="1" applyBorder="1" applyAlignment="1">
      <alignment/>
    </xf>
    <xf numFmtId="0" fontId="16" fillId="0" borderId="13" xfId="71" applyFont="1" applyFill="1" applyBorder="1" applyAlignment="1">
      <alignment horizontal="center" wrapText="1"/>
      <protection/>
    </xf>
    <xf numFmtId="0" fontId="19" fillId="0" borderId="0" xfId="85" applyFont="1" applyFill="1" applyAlignment="1">
      <alignment horizontal="left"/>
      <protection/>
    </xf>
    <xf numFmtId="3" fontId="0" fillId="0" borderId="6" xfId="50" applyNumberFormat="1" applyFont="1" applyFill="1" applyBorder="1" applyAlignment="1">
      <alignment horizontal="right"/>
      <protection/>
    </xf>
    <xf numFmtId="1" fontId="16" fillId="0" borderId="13" xfId="71" applyNumberFormat="1" applyFont="1" applyFill="1" applyBorder="1" applyAlignment="1">
      <alignment horizontal="center" wrapText="1"/>
      <protection/>
    </xf>
    <xf numFmtId="3" fontId="0" fillId="0" borderId="0" xfId="87" applyNumberFormat="1" applyFont="1" applyFill="1" applyBorder="1" applyAlignment="1">
      <alignment horizontal="right"/>
      <protection/>
    </xf>
    <xf numFmtId="0" fontId="20" fillId="0" borderId="0" xfId="0" applyFont="1" applyFill="1" applyAlignment="1">
      <alignment/>
    </xf>
    <xf numFmtId="0" fontId="16" fillId="0" borderId="0" xfId="68" applyFont="1" applyFill="1" applyBorder="1" applyAlignment="1">
      <alignment/>
      <protection/>
    </xf>
    <xf numFmtId="0" fontId="16" fillId="0" borderId="0" xfId="70" applyFont="1" applyFill="1" applyBorder="1" applyAlignment="1">
      <alignment horizontal="left"/>
      <protection/>
    </xf>
    <xf numFmtId="0" fontId="16" fillId="0" borderId="6" xfId="70" applyFont="1" applyFill="1" applyBorder="1" applyAlignment="1">
      <alignment horizontal="left"/>
      <protection/>
    </xf>
    <xf numFmtId="0" fontId="9" fillId="0" borderId="12" xfId="100" applyFont="1" applyFill="1" applyBorder="1" applyAlignment="1">
      <alignment/>
      <protection/>
    </xf>
    <xf numFmtId="0" fontId="9" fillId="0" borderId="0" xfId="100" applyFont="1" applyFill="1" applyBorder="1" applyAlignment="1">
      <alignment/>
      <protection/>
    </xf>
    <xf numFmtId="0" fontId="0" fillId="0" borderId="0" xfId="0" applyFont="1" applyFill="1" applyBorder="1" applyAlignment="1">
      <alignment/>
    </xf>
    <xf numFmtId="49" fontId="16" fillId="0" borderId="13" xfId="71" applyNumberFormat="1" applyFont="1" applyFill="1" applyBorder="1" applyAlignment="1">
      <alignment horizontal="center"/>
      <protection/>
    </xf>
    <xf numFmtId="0" fontId="20" fillId="0" borderId="0" xfId="0" applyFont="1" applyFill="1" applyAlignment="1">
      <alignment horizontal="left" wrapText="1"/>
    </xf>
    <xf numFmtId="168" fontId="0" fillId="0" borderId="0" xfId="50" applyNumberFormat="1" applyFont="1" applyFill="1" applyBorder="1" applyAlignment="1">
      <alignment horizontal="right"/>
      <protection/>
    </xf>
    <xf numFmtId="168" fontId="0" fillId="0" borderId="6" xfId="50" applyNumberFormat="1" applyFont="1" applyFill="1" applyBorder="1" applyAlignment="1">
      <alignment horizontal="right"/>
      <protection/>
    </xf>
    <xf numFmtId="3" fontId="20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20" fillId="0" borderId="0" xfId="85" applyFont="1" applyFill="1" applyBorder="1" applyAlignment="1">
      <alignment horizontal="left" wrapText="1"/>
      <protection/>
    </xf>
    <xf numFmtId="0" fontId="19" fillId="0" borderId="0" xfId="0" applyFont="1" applyFill="1" applyBorder="1" applyAlignment="1">
      <alignment horizontal="left" wrapText="1"/>
    </xf>
    <xf numFmtId="0" fontId="20" fillId="0" borderId="0" xfId="0" applyFont="1" applyFill="1" applyAlignment="1">
      <alignment horizontal="left" wrapText="1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" xfId="42"/>
    <cellStyle name="Comma" xfId="43"/>
    <cellStyle name="Comma [0]" xfId="44"/>
    <cellStyle name="Comma0" xfId="45"/>
    <cellStyle name="Corner heading" xfId="46"/>
    <cellStyle name="Currency" xfId="47"/>
    <cellStyle name="Currency [0]" xfId="48"/>
    <cellStyle name="Currency0" xfId="49"/>
    <cellStyle name="Data" xfId="50"/>
    <cellStyle name="Data no deci" xfId="51"/>
    <cellStyle name="Data Superscript" xfId="52"/>
    <cellStyle name="Data_1-1A-Regular" xfId="53"/>
    <cellStyle name="Data_Regular" xfId="54"/>
    <cellStyle name="Data-one deci" xfId="55"/>
    <cellStyle name="Date" xfId="56"/>
    <cellStyle name="Explanatory Text" xfId="57"/>
    <cellStyle name="Fixed" xfId="58"/>
    <cellStyle name="Good" xfId="59"/>
    <cellStyle name="Heading 1" xfId="60"/>
    <cellStyle name="Heading 2" xfId="61"/>
    <cellStyle name="Heading 3" xfId="62"/>
    <cellStyle name="Heading 4" xfId="63"/>
    <cellStyle name="Hed Side" xfId="64"/>
    <cellStyle name="Hed Side bold" xfId="65"/>
    <cellStyle name="Hed Side Indent" xfId="66"/>
    <cellStyle name="Hed Side Regular" xfId="67"/>
    <cellStyle name="Hed Side Regular_Regular" xfId="68"/>
    <cellStyle name="Hed Side_1-1A-Regular" xfId="69"/>
    <cellStyle name="Hed Side_Regular_1" xfId="70"/>
    <cellStyle name="Hed Top" xfId="71"/>
    <cellStyle name="Hed Top - SECTION" xfId="72"/>
    <cellStyle name="Hed Top_3-new4" xfId="73"/>
    <cellStyle name="Input" xfId="74"/>
    <cellStyle name="Linked Cell" xfId="75"/>
    <cellStyle name="Neutral" xfId="76"/>
    <cellStyle name="Note" xfId="77"/>
    <cellStyle name="Output" xfId="78"/>
    <cellStyle name="Percent" xfId="79"/>
    <cellStyle name="Reference" xfId="80"/>
    <cellStyle name="Row heading" xfId="81"/>
    <cellStyle name="Source Hed" xfId="82"/>
    <cellStyle name="Source Letter" xfId="83"/>
    <cellStyle name="Source Superscript" xfId="84"/>
    <cellStyle name="Source Text" xfId="85"/>
    <cellStyle name="State" xfId="86"/>
    <cellStyle name="Superscript" xfId="87"/>
    <cellStyle name="Superscript- regular" xfId="88"/>
    <cellStyle name="Superscript_1-1A-Regular" xfId="89"/>
    <cellStyle name="Superscript_Regular_1" xfId="90"/>
    <cellStyle name="Table Data" xfId="91"/>
    <cellStyle name="Table Head Top" xfId="92"/>
    <cellStyle name="Table Hed Side" xfId="93"/>
    <cellStyle name="Table Title" xfId="94"/>
    <cellStyle name="Title" xfId="95"/>
    <cellStyle name="Title Text" xfId="96"/>
    <cellStyle name="Title Text 1" xfId="97"/>
    <cellStyle name="Title Text 2" xfId="98"/>
    <cellStyle name="Title-1" xfId="99"/>
    <cellStyle name="Title-2" xfId="100"/>
    <cellStyle name="Title-3" xfId="101"/>
    <cellStyle name="Total" xfId="102"/>
    <cellStyle name="Warning Text" xfId="103"/>
    <cellStyle name="Wrap" xfId="104"/>
    <cellStyle name="Wrap Bold" xfId="105"/>
    <cellStyle name="Wrap Title" xfId="106"/>
    <cellStyle name="Wrap_NTS99-~11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"/>
  <sheetViews>
    <sheetView tabSelected="1" zoomScaleSheetLayoutView="100" zoomScalePageLayoutView="0" workbookViewId="0" topLeftCell="A1">
      <selection activeCell="A73" sqref="A73"/>
    </sheetView>
  </sheetViews>
  <sheetFormatPr defaultColWidth="9.140625" defaultRowHeight="12.75"/>
  <cols>
    <col min="1" max="1" width="47.00390625" style="11" customWidth="1"/>
    <col min="2" max="16384" width="9.140625" style="11" customWidth="1"/>
  </cols>
  <sheetData>
    <row r="1" spans="1:29" ht="15.75" customHeight="1">
      <c r="A1" s="37" t="s">
        <v>11</v>
      </c>
      <c r="B1" s="38"/>
      <c r="C1" s="38"/>
      <c r="D1" s="38"/>
      <c r="E1" s="38"/>
      <c r="F1" s="38"/>
      <c r="G1" s="38"/>
      <c r="H1" s="38"/>
      <c r="I1" s="3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1"/>
      <c r="AA1" s="1"/>
      <c r="AB1" s="1"/>
      <c r="AC1" s="1"/>
    </row>
    <row r="2" spans="1:29" ht="15.75">
      <c r="A2" s="29" t="s">
        <v>10</v>
      </c>
      <c r="B2" s="30"/>
      <c r="C2" s="30"/>
      <c r="D2" s="30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1"/>
      <c r="AA2" s="1"/>
      <c r="AB2" s="1"/>
      <c r="AC2" s="1"/>
    </row>
    <row r="3" spans="1:29" ht="16.5" thickBot="1">
      <c r="A3" s="28"/>
      <c r="B3" s="15"/>
      <c r="C3" s="15"/>
      <c r="D3" s="15"/>
      <c r="E3" s="18"/>
      <c r="F3" s="1"/>
      <c r="G3" s="1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"/>
      <c r="Z3" s="1"/>
      <c r="AA3" s="1"/>
      <c r="AB3" s="1"/>
      <c r="AC3" s="1"/>
    </row>
    <row r="4" spans="1:29" s="14" customFormat="1" ht="12.75">
      <c r="A4" s="19"/>
      <c r="B4" s="31" t="s">
        <v>1</v>
      </c>
      <c r="C4" s="31" t="s">
        <v>2</v>
      </c>
      <c r="D4" s="31" t="s">
        <v>3</v>
      </c>
      <c r="E4" s="31" t="s">
        <v>0</v>
      </c>
      <c r="F4" s="19">
        <v>2002</v>
      </c>
      <c r="G4" s="19">
        <v>2003</v>
      </c>
      <c r="H4" s="22">
        <v>2004</v>
      </c>
      <c r="I4" s="22">
        <v>2005</v>
      </c>
      <c r="J4" s="22">
        <v>2006</v>
      </c>
      <c r="K4" s="22">
        <v>2007</v>
      </c>
      <c r="L4" s="13"/>
      <c r="M4" s="13"/>
      <c r="N4" s="13"/>
      <c r="O4" s="13"/>
      <c r="P4" s="13"/>
      <c r="Q4" s="4"/>
      <c r="R4" s="4"/>
      <c r="S4" s="4"/>
      <c r="T4" s="4"/>
      <c r="U4" s="4"/>
      <c r="V4" s="4"/>
      <c r="W4" s="4"/>
      <c r="X4" s="5"/>
      <c r="Y4" s="4"/>
      <c r="Z4" s="4"/>
      <c r="AA4" s="4"/>
      <c r="AB4" s="4"/>
      <c r="AC4" s="4"/>
    </row>
    <row r="5" spans="1:29" ht="12.75">
      <c r="A5" s="25" t="s">
        <v>4</v>
      </c>
      <c r="B5" s="16">
        <v>2768.452</v>
      </c>
      <c r="C5" s="16">
        <v>3396.763</v>
      </c>
      <c r="D5" s="16">
        <v>4886</v>
      </c>
      <c r="E5" s="16">
        <v>4879.3400604</v>
      </c>
      <c r="F5" s="16">
        <v>5104</v>
      </c>
      <c r="G5" s="16">
        <v>4535</v>
      </c>
      <c r="H5" s="23">
        <v>4455</v>
      </c>
      <c r="I5" s="16">
        <v>5028</v>
      </c>
      <c r="J5" s="33">
        <v>5129.92</v>
      </c>
      <c r="K5" s="16">
        <v>5209.41</v>
      </c>
      <c r="L5" s="6"/>
      <c r="M5" s="7"/>
      <c r="N5" s="7"/>
      <c r="O5" s="7"/>
      <c r="P5" s="7"/>
      <c r="Q5" s="8"/>
      <c r="R5" s="8"/>
      <c r="S5" s="8"/>
      <c r="T5" s="8"/>
      <c r="U5" s="8"/>
      <c r="V5" s="8"/>
      <c r="W5" s="8"/>
      <c r="X5" s="9"/>
      <c r="Y5" s="8"/>
      <c r="Z5" s="8"/>
      <c r="AA5" s="8"/>
      <c r="AB5" s="8"/>
      <c r="AC5" s="10"/>
    </row>
    <row r="6" spans="1:29" ht="12.75">
      <c r="A6" s="26" t="s">
        <v>7</v>
      </c>
      <c r="B6" s="17">
        <f>3904*138700/10^6</f>
        <v>541.4848</v>
      </c>
      <c r="C6" s="17">
        <f>3115*138700/10^6</f>
        <v>432.0505</v>
      </c>
      <c r="D6" s="16">
        <f>3700*138700/10^6</f>
        <v>513.19</v>
      </c>
      <c r="E6" s="16">
        <f>3710*138700/10^6</f>
        <v>514.577</v>
      </c>
      <c r="F6" s="16">
        <f>3730*138700/10^6</f>
        <v>517.351</v>
      </c>
      <c r="G6" s="16">
        <f>3826*138700/10^6</f>
        <v>530.6662</v>
      </c>
      <c r="H6" s="23">
        <f>4059*138700/10^6</f>
        <v>562.9833</v>
      </c>
      <c r="I6" s="23">
        <f>4098*138700/10^6</f>
        <v>568.3926</v>
      </c>
      <c r="J6" s="23">
        <f>4192*138700/10^6</f>
        <v>581.4304</v>
      </c>
      <c r="K6" s="23">
        <v>563.4</v>
      </c>
      <c r="L6" s="6"/>
      <c r="M6" s="7"/>
      <c r="N6" s="7"/>
      <c r="O6" s="7"/>
      <c r="P6" s="7"/>
      <c r="Q6" s="8"/>
      <c r="R6" s="8"/>
      <c r="S6" s="8"/>
      <c r="T6" s="8"/>
      <c r="U6" s="8"/>
      <c r="V6" s="8"/>
      <c r="W6" s="8"/>
      <c r="X6" s="9"/>
      <c r="Y6" s="8"/>
      <c r="Z6" s="8"/>
      <c r="AA6" s="8"/>
      <c r="AB6" s="8"/>
      <c r="AC6" s="10"/>
    </row>
    <row r="7" spans="1:29" ht="12.75">
      <c r="A7" s="26" t="s">
        <v>5</v>
      </c>
      <c r="B7" s="16">
        <v>1676.6129999999998</v>
      </c>
      <c r="C7" s="16">
        <v>1395.9177</v>
      </c>
      <c r="D7" s="16">
        <v>1413.7493475</v>
      </c>
      <c r="E7" s="16">
        <v>1217.5231079</v>
      </c>
      <c r="F7" s="16">
        <v>1149.1922565</v>
      </c>
      <c r="G7" s="16">
        <v>1025.8350130000001</v>
      </c>
      <c r="H7" s="23">
        <v>1182</v>
      </c>
      <c r="I7" s="16">
        <v>1211</v>
      </c>
      <c r="J7" s="16">
        <v>1280</v>
      </c>
      <c r="K7" s="16">
        <v>1366.69</v>
      </c>
      <c r="L7" s="6"/>
      <c r="M7" s="7"/>
      <c r="N7" s="7"/>
      <c r="O7" s="7"/>
      <c r="P7" s="7"/>
      <c r="Q7" s="8"/>
      <c r="R7" s="8"/>
      <c r="S7" s="8"/>
      <c r="T7" s="8"/>
      <c r="U7" s="8"/>
      <c r="V7" s="8"/>
      <c r="W7" s="8"/>
      <c r="X7" s="9"/>
      <c r="Y7" s="8"/>
      <c r="Z7" s="8"/>
      <c r="AA7" s="8"/>
      <c r="AB7" s="8"/>
      <c r="AC7" s="10"/>
    </row>
    <row r="8" spans="1:29" ht="12.75">
      <c r="A8" s="27" t="s">
        <v>6</v>
      </c>
      <c r="B8" s="21">
        <f>634622*1031/10^6</f>
        <v>654.295282</v>
      </c>
      <c r="C8" s="21">
        <f>659816*1031/10^6</f>
        <v>680.270296</v>
      </c>
      <c r="D8" s="21">
        <f>642210*1031/10^6</f>
        <v>662.11851</v>
      </c>
      <c r="E8" s="21">
        <f>624964*1031/10^6</f>
        <v>644.337884</v>
      </c>
      <c r="F8" s="21">
        <f>666920*1031/10^6</f>
        <v>687.59452</v>
      </c>
      <c r="G8" s="21">
        <f>591492*1031/10^6</f>
        <v>609.828252</v>
      </c>
      <c r="H8" s="21">
        <v>584</v>
      </c>
      <c r="I8" s="21">
        <v>602.13</v>
      </c>
      <c r="J8" s="34">
        <v>602.32</v>
      </c>
      <c r="K8" s="21">
        <v>642.2</v>
      </c>
      <c r="L8" s="6"/>
      <c r="M8" s="6"/>
      <c r="N8" s="6"/>
      <c r="O8" s="6"/>
      <c r="P8" s="6"/>
      <c r="Q8" s="8"/>
      <c r="R8" s="8"/>
      <c r="S8" s="8"/>
      <c r="T8" s="8"/>
      <c r="U8" s="8"/>
      <c r="V8" s="8"/>
      <c r="W8" s="8"/>
      <c r="X8" s="9"/>
      <c r="Y8" s="8"/>
      <c r="Z8" s="8"/>
      <c r="AA8" s="8"/>
      <c r="AB8" s="8"/>
      <c r="AC8" s="8"/>
    </row>
    <row r="9" spans="1:3" s="12" customFormat="1" ht="12.75" customHeight="1">
      <c r="A9" s="24" t="s">
        <v>9</v>
      </c>
      <c r="B9" s="20"/>
      <c r="C9" s="20"/>
    </row>
    <row r="10" spans="1:3" s="12" customFormat="1" ht="12">
      <c r="A10" s="39"/>
      <c r="B10" s="40"/>
      <c r="C10" s="40"/>
    </row>
    <row r="11" spans="1:9" s="12" customFormat="1" ht="19.5" customHeight="1">
      <c r="A11" s="41" t="s">
        <v>12</v>
      </c>
      <c r="B11" s="41"/>
      <c r="C11" s="41"/>
      <c r="D11" s="41"/>
      <c r="E11" s="41"/>
      <c r="F11" s="41"/>
      <c r="G11" s="41"/>
      <c r="H11" s="41"/>
      <c r="I11" s="41"/>
    </row>
    <row r="12" spans="1:9" s="12" customFormat="1" ht="19.5" customHeight="1">
      <c r="A12" s="32"/>
      <c r="B12" s="32"/>
      <c r="C12" s="32"/>
      <c r="D12" s="32"/>
      <c r="E12" s="32"/>
      <c r="F12" s="32"/>
      <c r="G12" s="32"/>
      <c r="H12" s="32"/>
      <c r="I12" s="32"/>
    </row>
    <row r="13" spans="1:9" s="12" customFormat="1" ht="99" customHeight="1">
      <c r="A13" s="35" t="s">
        <v>8</v>
      </c>
      <c r="B13" s="36"/>
      <c r="C13" s="36"/>
      <c r="D13" s="36"/>
      <c r="E13" s="36"/>
      <c r="F13" s="36"/>
      <c r="G13" s="36"/>
      <c r="H13" s="20"/>
      <c r="I13" s="20"/>
    </row>
    <row r="14" spans="1:9" ht="12.75">
      <c r="A14" s="20"/>
      <c r="B14" s="20"/>
      <c r="C14" s="20"/>
      <c r="D14" s="20"/>
      <c r="E14" s="20"/>
      <c r="F14" s="20"/>
      <c r="G14" s="20"/>
      <c r="H14" s="20"/>
      <c r="I14" s="20"/>
    </row>
    <row r="15" spans="2:3" ht="12.75">
      <c r="B15" s="6"/>
      <c r="C15" s="6"/>
    </row>
    <row r="17" spans="2:3" ht="12.75">
      <c r="B17" s="6"/>
      <c r="C17" s="6"/>
    </row>
    <row r="18" spans="2:3" ht="12.75">
      <c r="B18" s="3"/>
      <c r="C18" s="3"/>
    </row>
  </sheetData>
  <sheetProtection/>
  <mergeCells count="4">
    <mergeCell ref="A13:G13"/>
    <mergeCell ref="A1:I1"/>
    <mergeCell ref="A10:C10"/>
    <mergeCell ref="A11:I11"/>
  </mergeCells>
  <printOptions horizontalCentered="1"/>
  <pageMargins left="1" right="1" top="1" bottom="1" header="0.25" footer="0.25"/>
  <pageSetup fitToHeight="0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USDOT/RSPA/Volpe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Diane Williams</cp:lastModifiedBy>
  <cp:lastPrinted>2009-09-25T20:16:51Z</cp:lastPrinted>
  <dcterms:created xsi:type="dcterms:W3CDTF">1999-07-27T00:50:43Z</dcterms:created>
  <dcterms:modified xsi:type="dcterms:W3CDTF">2009-12-19T21:11:19Z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-1312903823</vt:i4>
  </property>
  <property fmtid="{D5CDD505-2E9C-101B-9397-08002B2CF9AE}" pid="3" name="_EmailSubject">
    <vt:lpwstr>4-6</vt:lpwstr>
  </property>
  <property fmtid="{D5CDD505-2E9C-101B-9397-08002B2CF9AE}" pid="4" name="_AuthorEmail">
    <vt:lpwstr>BergmanR@battelle.org</vt:lpwstr>
  </property>
  <property fmtid="{D5CDD505-2E9C-101B-9397-08002B2CF9AE}" pid="5" name="_AuthorEmailDisplayName">
    <vt:lpwstr>Bergman, Robert L</vt:lpwstr>
  </property>
  <property fmtid="{D5CDD505-2E9C-101B-9397-08002B2CF9AE}" pid="6" name="_ReviewingToolsShownOnce">
    <vt:lpwstr/>
  </property>
</Properties>
</file>